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90" yWindow="240" windowWidth="11385" windowHeight="10320"/>
  </bookViews>
  <sheets>
    <sheet name="Бюджет" sheetId="3" r:id="rId1"/>
    <sheet name="Лист1" sheetId="4" r:id="rId2"/>
  </sheets>
  <externalReferences>
    <externalReference r:id="rId3"/>
  </externalReference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E51" i="4" l="1"/>
  <c r="D51" i="4"/>
  <c r="E36" i="3"/>
  <c r="D36" i="3"/>
  <c r="E34" i="3"/>
  <c r="D34" i="3"/>
  <c r="E29" i="3"/>
  <c r="D29" i="3"/>
  <c r="E26" i="3"/>
  <c r="D26" i="3"/>
  <c r="E24" i="3"/>
  <c r="D24" i="3"/>
  <c r="E21" i="3"/>
  <c r="D21" i="3"/>
  <c r="E7" i="3"/>
  <c r="D7" i="3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D7" i="4"/>
  <c r="D41" i="4" s="1"/>
  <c r="E7" i="4"/>
  <c r="D21" i="4"/>
  <c r="E21" i="4"/>
  <c r="D24" i="4"/>
  <c r="E24" i="4"/>
  <c r="D26" i="4"/>
  <c r="E26" i="4"/>
  <c r="D29" i="4"/>
  <c r="E29" i="4"/>
  <c r="D34" i="4"/>
  <c r="E34" i="4"/>
  <c r="D36" i="4"/>
  <c r="E36" i="4"/>
  <c r="D41" i="3" l="1"/>
  <c r="E41" i="3"/>
  <c r="E41" i="4"/>
  <c r="D59" i="4"/>
  <c r="E59" i="4"/>
</calcChain>
</file>

<file path=xl/sharedStrings.xml><?xml version="1.0" encoding="utf-8"?>
<sst xmlns="http://schemas.openxmlformats.org/spreadsheetml/2006/main" count="134" uniqueCount="42">
  <si>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</si>
  <si>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</si>
  <si>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</si>
  <si>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</si>
  <si>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</si>
  <si>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</si>
  <si>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</si>
  <si>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</si>
  <si>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</si>
  <si>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</si>
  <si>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</si>
  <si>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</si>
  <si>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</si>
  <si>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</si>
  <si>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</si>
  <si>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</si>
  <si>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</si>
  <si>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</si>
  <si>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</si>
  <si>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</si>
  <si>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</si>
  <si>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</si>
  <si>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</si>
  <si>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</si>
  <si>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</si>
  <si>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</si>
  <si>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</si>
  <si>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</si>
  <si>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</si>
  <si>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</si>
  <si>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</si>
  <si>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</si>
  <si>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</si>
  <si>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</si>
  <si>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</si>
  <si>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</si>
  <si>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</si>
  <si>
    <t>ИТОГО</t>
  </si>
  <si>
    <t>на 1 апреля 2018 года</t>
  </si>
  <si>
    <t>Предусмотрено в бюджете на 2018 год</t>
  </si>
  <si>
    <t>Исполнено на 01.04.2018</t>
  </si>
  <si>
    <t>Муниципальная программа "Формирование современной городской среды" на 2018-2022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</si>
</sst>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0" borderId="0" xfId="0" applyFont="1" applyBorder="1" applyAlignment="1"/>
    <xf numFmtId="0" fontId="5" fillId="0" borderId="0" xfId="0" applyFont="1" applyAlignment="1"/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4" fontId="2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693847456987983"/>
          <c:y val="1.7254900255807299E-2"/>
          <c:w val="0.36340945263375485"/>
          <c:h val="0.9185798320378121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[1]лист1!$D$5</c:f>
              <c:strCache>
                <c:ptCount val="1"/>
                <c:pt idx="0">
                  <c:v>Предусмотрено в бюджете на 2017 год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[1]лист1!$D$43:$D$58</c:f>
              <c:numCache>
                <c:formatCode>General</c:formatCode>
                <c:ptCount val="16"/>
                <c:pt idx="0">
                  <c:v>199521.34999999998</c:v>
                </c:pt>
                <c:pt idx="1">
                  <c:v>57722.33</c:v>
                </c:pt>
                <c:pt idx="2">
                  <c:v>196189.04</c:v>
                </c:pt>
                <c:pt idx="3">
                  <c:v>33008.080000000002</c:v>
                </c:pt>
                <c:pt idx="4">
                  <c:v>40458.35</c:v>
                </c:pt>
                <c:pt idx="5">
                  <c:v>19361.87</c:v>
                </c:pt>
                <c:pt idx="6">
                  <c:v>31246.879999999997</c:v>
                </c:pt>
                <c:pt idx="7">
                  <c:v>151994.71</c:v>
                </c:pt>
                <c:pt idx="8">
                  <c:v>1300</c:v>
                </c:pt>
                <c:pt idx="9">
                  <c:v>9850.9500000000007</c:v>
                </c:pt>
                <c:pt idx="10">
                  <c:v>4583.8999999999996</c:v>
                </c:pt>
                <c:pt idx="11">
                  <c:v>30</c:v>
                </c:pt>
                <c:pt idx="12">
                  <c:v>1405</c:v>
                </c:pt>
                <c:pt idx="13">
                  <c:v>50701.37</c:v>
                </c:pt>
                <c:pt idx="14">
                  <c:v>1082266.72</c:v>
                </c:pt>
                <c:pt idx="15">
                  <c:v>73931</c:v>
                </c:pt>
              </c:numCache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Исполнено на 01.04.2018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[1]лист1!$C$43:$C$58</c:f>
              <c:strCache>
                <c:ptCount val="16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"Управление земельно-имущественными отношениями на территории города Минусинска"</c:v>
                </c:pt>
                <c:pt idx="10">
                  <c:v>Муниципальная программа "Развитие архивного дела в городе Минусинске"</c:v>
                </c:pt>
                <c:pt idx="11">
                  <c:v>Муниципальная программа "Безопасный город"</c:v>
                </c:pt>
                <c:pt idx="12">
                  <c: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c:v>
                </c:pt>
                <c:pt idx="13">
                  <c:v>Муниципальная программа "Физическая культура и спорт в муниципальном образовании город Минусинск"</c:v>
                </c:pt>
                <c:pt idx="14">
                  <c:v>Муниципальная программа "Развитие образования города Минусинска"</c:v>
                </c:pt>
                <c:pt idx="15">
                  <c:v>Муниципальная программа "Система социальной защиты населения города Минусинска"</c:v>
                </c:pt>
              </c:strCache>
            </c:strRef>
          </c:cat>
          <c:val>
            <c:numRef>
              <c:f>[1]лист1!$E$43:$E$58</c:f>
              <c:numCache>
                <c:formatCode>General</c:formatCode>
                <c:ptCount val="16"/>
                <c:pt idx="0">
                  <c:v>64956.75</c:v>
                </c:pt>
                <c:pt idx="1">
                  <c:v>10752.82</c:v>
                </c:pt>
                <c:pt idx="2">
                  <c:v>26098.15</c:v>
                </c:pt>
                <c:pt idx="3">
                  <c:v>10009.459999999999</c:v>
                </c:pt>
                <c:pt idx="4">
                  <c:v>1532.85</c:v>
                </c:pt>
                <c:pt idx="5">
                  <c:v>6990.25</c:v>
                </c:pt>
                <c:pt idx="6">
                  <c:v>13384.07</c:v>
                </c:pt>
                <c:pt idx="7">
                  <c:v>28983.600000000002</c:v>
                </c:pt>
                <c:pt idx="8">
                  <c:v>284.56</c:v>
                </c:pt>
                <c:pt idx="9">
                  <c:v>4747.5</c:v>
                </c:pt>
                <c:pt idx="10">
                  <c:v>1963.52</c:v>
                </c:pt>
                <c:pt idx="11">
                  <c:v>0</c:v>
                </c:pt>
                <c:pt idx="12">
                  <c:v>0</c:v>
                </c:pt>
                <c:pt idx="13">
                  <c:v>24914.25</c:v>
                </c:pt>
                <c:pt idx="14">
                  <c:v>535284.43999999994</c:v>
                </c:pt>
                <c:pt idx="15">
                  <c:v>33439.07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106541056"/>
        <c:axId val="76136448"/>
        <c:axId val="0"/>
      </c:bar3DChart>
      <c:catAx>
        <c:axId val="1065410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6136448"/>
        <c:crosses val="autoZero"/>
        <c:auto val="1"/>
        <c:lblAlgn val="ctr"/>
        <c:lblOffset val="100"/>
        <c:noMultiLvlLbl val="0"/>
      </c:catAx>
      <c:valAx>
        <c:axId val="761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10654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93992354978624"/>
          <c:y val="0.46527332789579789"/>
          <c:w val="0.10537922541252456"/>
          <c:h val="0.20104202519808739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230908</xdr:colOff>
      <xdr:row>42</xdr:row>
      <xdr:rowOff>57727</xdr:rowOff>
    </xdr:from>
    <xdr:to>
      <xdr:col>31</xdr:col>
      <xdr:colOff>476249</xdr:colOff>
      <xdr:row>54</xdr:row>
      <xdr:rowOff>274205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\c$\Documents%20and%20Settings\lenag\&#1052;&#1086;&#1080;%20&#1076;&#1086;&#1082;&#1091;&#1084;&#1077;&#1085;&#1090;&#1099;\&#1041;&#1102;&#1076;&#1078;&#1077;&#1090;&#1085;&#1099;&#1081;%20&#1086;&#1090;&#1076;&#1077;&#1083;\1.%20&#1085;&#1072;&#1095;.&#1086;&#1090;&#1076;&#1077;&#1083;&#1072;\2017%20&#1075;&#1086;&#1076;\&#1057;&#1072;&#1081;&#1090;\&#1052;&#1055;\&#1054;&#1058;&#1063;&#1045;&#1058;%20&#1080;&#1089;&#1087;&#1086;&#1083;&#1085;&#1077;&#1085;&#1080;&#1077;%20&#1052;&#1055;\&#1054;&#1090;&#1095;&#1077;&#1090;%20&#1087;&#1086;%20&#1052;&#1055;%20&#1085;&#1072;%2001.07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лист1"/>
    </sheetNames>
    <sheetDataSet>
      <sheetData sheetId="0" refreshError="1"/>
      <sheetData sheetId="1">
        <row r="5">
          <cell r="D5" t="str">
            <v>Предусмотрено в бюджете на 2017 год</v>
          </cell>
        </row>
        <row r="43">
          <cell r="C43" t="str">
            <v>Муниципальная программа "Культура города Минусинска"</v>
          </cell>
          <cell r="D43">
            <v>199521.34999999998</v>
          </cell>
          <cell r="E43">
            <v>64956.75</v>
          </cell>
        </row>
        <row r="44">
          <cell r="C44" t="str">
            <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v>
          </cell>
          <cell r="D44">
            <v>57722.33</v>
          </cell>
          <cell r="E44">
            <v>10752.82</v>
          </cell>
        </row>
        <row r="45">
          <cell r="C45" t="str">
            <v>Муниципальная программа "Обеспечение транспортной инфраструктуры муниципального образования город Минусинск</v>
          </cell>
          <cell r="D45">
            <v>196189.04</v>
          </cell>
          <cell r="E45">
            <v>26098.15</v>
          </cell>
        </row>
        <row r="46">
          <cell r="C46" t="str">
            <v>Муниципальная программа "Обеспечение жизнедеятельности территории "</v>
          </cell>
          <cell r="D46">
            <v>33008.080000000002</v>
          </cell>
          <cell r="E46">
            <v>10009.459999999999</v>
          </cell>
        </row>
        <row r="47">
          <cell r="C47" t="str">
            <v>Муниципальная программа "Благоустройство территории муниципального образования город Минусинск"</v>
          </cell>
          <cell r="D47">
            <v>40458.35</v>
          </cell>
          <cell r="E47">
            <v>1532.85</v>
          </cell>
        </row>
        <row r="48">
          <cell r="C48" t="str">
            <v>Муниципальная программа "Молодежь Минусинска"</v>
          </cell>
          <cell r="D48">
            <v>19361.87</v>
          </cell>
          <cell r="E48">
            <v>6990.25</v>
          </cell>
        </row>
        <row r="49">
          <cell r="C49" t="str">
            <v>Муниципальная программа "Управление муниципальными финансами"</v>
          </cell>
          <cell r="D49">
            <v>31246.879999999997</v>
          </cell>
          <cell r="E49">
            <v>13384.07</v>
          </cell>
        </row>
        <row r="50">
          <cell r="C50" t="str">
            <v>Муниципальная программа "Эффективное управление муниципальным имуществом города Минусинска"</v>
          </cell>
          <cell r="D50">
            <v>151994.71</v>
          </cell>
          <cell r="E50">
            <v>28983.600000000002</v>
          </cell>
        </row>
        <row r="51">
          <cell r="C51" t="str">
            <v>Муниципальная программа "Социально - экономическая поддержка интересов населения города Минусинска"</v>
          </cell>
          <cell r="D51">
            <v>1300</v>
          </cell>
          <cell r="E51">
            <v>284.56</v>
          </cell>
        </row>
        <row r="52">
          <cell r="C52" t="str">
            <v>Муниципальная программа "Управление земельно-имущественными отношениями на территории города Минусинска"</v>
          </cell>
          <cell r="D52">
            <v>9850.9500000000007</v>
          </cell>
          <cell r="E52">
            <v>4747.5</v>
          </cell>
        </row>
        <row r="53">
          <cell r="C53" t="str">
            <v>Муниципальная программа "Развитие архивного дела в городе Минусинске"</v>
          </cell>
          <cell r="D53">
            <v>4583.8999999999996</v>
          </cell>
          <cell r="E53">
            <v>1963.52</v>
          </cell>
        </row>
        <row r="54">
          <cell r="C54" t="str">
            <v>Муниципальная программа "Безопасный город"</v>
          </cell>
          <cell r="D54">
            <v>30</v>
          </cell>
          <cell r="E54">
            <v>0</v>
          </cell>
        </row>
        <row r="55">
          <cell r="C55" t="str">
            <v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v>
          </cell>
          <cell r="D55">
            <v>1405</v>
          </cell>
          <cell r="E55">
            <v>0</v>
          </cell>
        </row>
        <row r="56">
          <cell r="C56" t="str">
            <v>Муниципальная программа "Физическая культура и спорт в муниципальном образовании город Минусинск"</v>
          </cell>
          <cell r="D56">
            <v>50701.37</v>
          </cell>
          <cell r="E56">
            <v>24914.25</v>
          </cell>
        </row>
        <row r="57">
          <cell r="C57" t="str">
            <v>Муниципальная программа "Развитие образования города Минусинска"</v>
          </cell>
          <cell r="D57">
            <v>1082266.72</v>
          </cell>
          <cell r="E57">
            <v>535284.43999999994</v>
          </cell>
        </row>
        <row r="58">
          <cell r="C58" t="str">
            <v>Муниципальная программа "Система социальной защиты населения города Минусинска"</v>
          </cell>
          <cell r="D58">
            <v>73931</v>
          </cell>
          <cell r="E58">
            <v>33439.07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1"/>
  <sheetViews>
    <sheetView showGridLines="0" tabSelected="1" zoomScale="66" zoomScaleNormal="66" workbookViewId="0">
      <selection activeCell="F7" sqref="F7"/>
    </sheetView>
  </sheetViews>
  <sheetFormatPr defaultRowHeight="12.75" customHeight="1" outlineLevelRow="1" x14ac:dyDescent="0.3"/>
  <cols>
    <col min="1" max="1" width="10.28515625" style="35" customWidth="1"/>
    <col min="2" max="2" width="30.7109375" style="35" customWidth="1"/>
    <col min="3" max="3" width="62.5703125" style="35" customWidth="1"/>
    <col min="4" max="4" width="19.7109375" style="35" customWidth="1"/>
    <col min="5" max="5" width="16.5703125" style="35" customWidth="1"/>
    <col min="6" max="6" width="13.140625" style="35" bestFit="1" customWidth="1"/>
    <col min="7" max="16384" width="9.140625" style="35"/>
  </cols>
  <sheetData>
    <row r="1" spans="1:9" ht="14.25" customHeight="1" x14ac:dyDescent="0.3">
      <c r="A1" s="48" t="s">
        <v>32</v>
      </c>
      <c r="B1" s="48"/>
      <c r="C1" s="48"/>
      <c r="D1" s="48"/>
      <c r="E1" s="48"/>
      <c r="F1" s="34"/>
      <c r="G1" s="34"/>
    </row>
    <row r="2" spans="1:9" ht="18.75" x14ac:dyDescent="0.3">
      <c r="A2" s="49"/>
      <c r="B2" s="49"/>
      <c r="C2" s="49"/>
      <c r="D2" s="49"/>
      <c r="E2" s="49"/>
      <c r="F2" s="34"/>
      <c r="G2" s="34"/>
    </row>
    <row r="3" spans="1:9" ht="20.25" x14ac:dyDescent="0.3">
      <c r="A3" s="36"/>
      <c r="B3" s="37"/>
      <c r="C3" s="38" t="s">
        <v>38</v>
      </c>
      <c r="D3" s="37"/>
      <c r="E3" s="37"/>
      <c r="F3" s="37"/>
      <c r="G3" s="37"/>
      <c r="H3" s="37"/>
      <c r="I3" s="37"/>
    </row>
    <row r="4" spans="1:9" ht="18.75" x14ac:dyDescent="0.3">
      <c r="A4" s="36"/>
      <c r="B4" s="37"/>
      <c r="C4" s="37"/>
      <c r="D4" s="39"/>
      <c r="E4" s="40" t="s">
        <v>1</v>
      </c>
      <c r="F4" s="39"/>
      <c r="G4" s="39"/>
      <c r="H4" s="37"/>
      <c r="I4" s="37"/>
    </row>
    <row r="5" spans="1:9" ht="56.25" x14ac:dyDescent="0.3">
      <c r="A5" s="41" t="s">
        <v>21</v>
      </c>
      <c r="B5" s="41" t="s">
        <v>19</v>
      </c>
      <c r="C5" s="41" t="s">
        <v>20</v>
      </c>
      <c r="D5" s="41" t="s">
        <v>39</v>
      </c>
      <c r="E5" s="41" t="s">
        <v>40</v>
      </c>
    </row>
    <row r="6" spans="1:9" ht="18.75" x14ac:dyDescent="0.3">
      <c r="A6" s="42" t="s">
        <v>23</v>
      </c>
      <c r="B6" s="42" t="s">
        <v>24</v>
      </c>
      <c r="C6" s="42" t="s">
        <v>25</v>
      </c>
      <c r="D6" s="42" t="s">
        <v>26</v>
      </c>
      <c r="E6" s="42" t="s">
        <v>27</v>
      </c>
    </row>
    <row r="7" spans="1:9" ht="18.75" x14ac:dyDescent="0.3">
      <c r="A7" s="50" t="s">
        <v>23</v>
      </c>
      <c r="B7" s="46" t="s">
        <v>2</v>
      </c>
      <c r="C7" s="26" t="s">
        <v>22</v>
      </c>
      <c r="D7" s="27">
        <f>SUM(D8:D20)</f>
        <v>420372.9</v>
      </c>
      <c r="E7" s="27">
        <f>SUM(E8:E20)</f>
        <v>27591.869999999995</v>
      </c>
    </row>
    <row r="8" spans="1:9" ht="46.5" customHeight="1" outlineLevel="1" x14ac:dyDescent="0.3">
      <c r="A8" s="51"/>
      <c r="B8" s="47"/>
      <c r="C8" s="28" t="s">
        <v>3</v>
      </c>
      <c r="D8" s="29">
        <v>63.62</v>
      </c>
      <c r="E8" s="29">
        <v>0</v>
      </c>
    </row>
    <row r="9" spans="1:9" ht="83.25" customHeight="1" outlineLevel="1" x14ac:dyDescent="0.3">
      <c r="A9" s="51"/>
      <c r="B9" s="47"/>
      <c r="C9" s="28" t="s">
        <v>4</v>
      </c>
      <c r="D9" s="29">
        <v>34807.629999999997</v>
      </c>
      <c r="E9" s="29">
        <v>4534.04</v>
      </c>
    </row>
    <row r="10" spans="1:9" ht="72.75" customHeight="1" outlineLevel="1" x14ac:dyDescent="0.3">
      <c r="A10" s="51"/>
      <c r="B10" s="47"/>
      <c r="C10" s="28" t="s">
        <v>5</v>
      </c>
      <c r="D10" s="29">
        <v>238176.53</v>
      </c>
      <c r="E10" s="29">
        <v>7421.42</v>
      </c>
    </row>
    <row r="11" spans="1:9" ht="42" customHeight="1" outlineLevel="1" x14ac:dyDescent="0.3">
      <c r="A11" s="51"/>
      <c r="B11" s="47"/>
      <c r="C11" s="28" t="s">
        <v>6</v>
      </c>
      <c r="D11" s="29">
        <v>23405.32</v>
      </c>
      <c r="E11" s="29">
        <v>7818.03</v>
      </c>
    </row>
    <row r="12" spans="1:9" ht="61.5" customHeight="1" outlineLevel="1" x14ac:dyDescent="0.3">
      <c r="A12" s="51"/>
      <c r="B12" s="47"/>
      <c r="C12" s="28" t="s">
        <v>7</v>
      </c>
      <c r="D12" s="29">
        <v>7787.74</v>
      </c>
      <c r="E12" s="29">
        <v>117.59</v>
      </c>
    </row>
    <row r="13" spans="1:9" ht="23.25" customHeight="1" outlineLevel="1" x14ac:dyDescent="0.3">
      <c r="A13" s="51"/>
      <c r="B13" s="47"/>
      <c r="C13" s="28" t="s">
        <v>8</v>
      </c>
      <c r="D13" s="29">
        <v>999.81</v>
      </c>
      <c r="E13" s="29">
        <v>0</v>
      </c>
    </row>
    <row r="14" spans="1:9" ht="45.75" customHeight="1" outlineLevel="1" x14ac:dyDescent="0.3">
      <c r="A14" s="51"/>
      <c r="B14" s="47"/>
      <c r="C14" s="28" t="s">
        <v>9</v>
      </c>
      <c r="D14" s="29">
        <v>23520.29</v>
      </c>
      <c r="E14" s="29">
        <v>4679.91</v>
      </c>
    </row>
    <row r="15" spans="1:9" ht="45.75" customHeight="1" outlineLevel="1" x14ac:dyDescent="0.3">
      <c r="A15" s="51"/>
      <c r="B15" s="47"/>
      <c r="C15" s="28" t="s">
        <v>13</v>
      </c>
      <c r="D15" s="29">
        <v>49710.400000000001</v>
      </c>
      <c r="E15" s="29">
        <v>72</v>
      </c>
    </row>
    <row r="16" spans="1:9" ht="63" customHeight="1" outlineLevel="1" x14ac:dyDescent="0.3">
      <c r="A16" s="51"/>
      <c r="B16" s="47"/>
      <c r="C16" s="28" t="s">
        <v>10</v>
      </c>
      <c r="D16" s="29">
        <v>500</v>
      </c>
      <c r="E16" s="29">
        <v>0</v>
      </c>
    </row>
    <row r="17" spans="1:5" ht="68.25" customHeight="1" outlineLevel="1" x14ac:dyDescent="0.3">
      <c r="A17" s="51"/>
      <c r="B17" s="47"/>
      <c r="C17" s="28" t="s">
        <v>11</v>
      </c>
      <c r="D17" s="29">
        <v>9209.2000000000007</v>
      </c>
      <c r="E17" s="29">
        <v>2127.6</v>
      </c>
    </row>
    <row r="18" spans="1:5" ht="48" customHeight="1" outlineLevel="1" x14ac:dyDescent="0.3">
      <c r="A18" s="51"/>
      <c r="B18" s="47"/>
      <c r="C18" s="28" t="s">
        <v>12</v>
      </c>
      <c r="D18" s="29">
        <v>4445.25</v>
      </c>
      <c r="E18" s="29">
        <v>821.28</v>
      </c>
    </row>
    <row r="19" spans="1:5" ht="27" customHeight="1" outlineLevel="1" x14ac:dyDescent="0.3">
      <c r="A19" s="51"/>
      <c r="B19" s="47"/>
      <c r="C19" s="28" t="s">
        <v>34</v>
      </c>
      <c r="D19" s="30">
        <v>230</v>
      </c>
      <c r="E19" s="30">
        <v>0</v>
      </c>
    </row>
    <row r="20" spans="1:5" ht="87" customHeight="1" outlineLevel="1" x14ac:dyDescent="0.3">
      <c r="A20" s="51"/>
      <c r="B20" s="47"/>
      <c r="C20" s="28" t="s">
        <v>41</v>
      </c>
      <c r="D20" s="29">
        <v>27517.11</v>
      </c>
      <c r="E20" s="29">
        <v>0</v>
      </c>
    </row>
    <row r="21" spans="1:5" ht="27.75" customHeight="1" x14ac:dyDescent="0.3">
      <c r="A21" s="50" t="s">
        <v>24</v>
      </c>
      <c r="B21" s="46" t="s">
        <v>0</v>
      </c>
      <c r="C21" s="26" t="s">
        <v>22</v>
      </c>
      <c r="D21" s="27">
        <f>D23+D22</f>
        <v>7938.99</v>
      </c>
      <c r="E21" s="27">
        <f>E23+E22</f>
        <v>1936.34</v>
      </c>
    </row>
    <row r="22" spans="1:5" ht="57" hidden="1" customHeight="1" x14ac:dyDescent="0.3">
      <c r="A22" s="50"/>
      <c r="B22" s="46"/>
      <c r="C22" s="28"/>
      <c r="D22" s="29"/>
      <c r="E22" s="29"/>
    </row>
    <row r="23" spans="1:5" ht="64.5" customHeight="1" outlineLevel="1" x14ac:dyDescent="0.3">
      <c r="A23" s="51"/>
      <c r="B23" s="47"/>
      <c r="C23" s="28" t="s">
        <v>9</v>
      </c>
      <c r="D23" s="29">
        <v>7938.99</v>
      </c>
      <c r="E23" s="29">
        <v>1936.34</v>
      </c>
    </row>
    <row r="24" spans="1:5" ht="22.5" customHeight="1" outlineLevel="1" x14ac:dyDescent="0.3">
      <c r="A24" s="52">
        <v>3</v>
      </c>
      <c r="B24" s="54" t="s">
        <v>33</v>
      </c>
      <c r="C24" s="28" t="s">
        <v>22</v>
      </c>
      <c r="D24" s="27">
        <f>D25</f>
        <v>64.599999999999994</v>
      </c>
      <c r="E24" s="27">
        <f>E25</f>
        <v>0</v>
      </c>
    </row>
    <row r="25" spans="1:5" ht="138" customHeight="1" outlineLevel="1" x14ac:dyDescent="0.3">
      <c r="A25" s="53"/>
      <c r="B25" s="55"/>
      <c r="C25" s="31" t="s">
        <v>6</v>
      </c>
      <c r="D25" s="29">
        <v>64.599999999999994</v>
      </c>
      <c r="E25" s="29">
        <v>0</v>
      </c>
    </row>
    <row r="26" spans="1:5" ht="18.75" customHeight="1" x14ac:dyDescent="0.3">
      <c r="A26" s="50" t="s">
        <v>26</v>
      </c>
      <c r="B26" s="46" t="s">
        <v>14</v>
      </c>
      <c r="C26" s="26" t="s">
        <v>22</v>
      </c>
      <c r="D26" s="27">
        <f>D27+D28</f>
        <v>69426.850000000006</v>
      </c>
      <c r="E26" s="27">
        <f>E27+E28</f>
        <v>13383.34</v>
      </c>
    </row>
    <row r="27" spans="1:5" ht="37.5" outlineLevel="1" x14ac:dyDescent="0.3">
      <c r="A27" s="51"/>
      <c r="B27" s="47"/>
      <c r="C27" s="28" t="s">
        <v>8</v>
      </c>
      <c r="D27" s="29">
        <v>15437.17</v>
      </c>
      <c r="E27" s="29">
        <v>1954.49</v>
      </c>
    </row>
    <row r="28" spans="1:5" ht="68.25" customHeight="1" outlineLevel="1" x14ac:dyDescent="0.3">
      <c r="A28" s="51"/>
      <c r="B28" s="47"/>
      <c r="C28" s="28" t="s">
        <v>15</v>
      </c>
      <c r="D28" s="29">
        <v>53989.68</v>
      </c>
      <c r="E28" s="29">
        <v>11428.85</v>
      </c>
    </row>
    <row r="29" spans="1:5" ht="18.75" customHeight="1" x14ac:dyDescent="0.3">
      <c r="A29" s="50" t="s">
        <v>27</v>
      </c>
      <c r="B29" s="46" t="s">
        <v>28</v>
      </c>
      <c r="C29" s="26" t="s">
        <v>22</v>
      </c>
      <c r="D29" s="27">
        <f>D30+D31+D32+D33</f>
        <v>130632.48</v>
      </c>
      <c r="E29" s="27">
        <f>E30+E31+E32+E33</f>
        <v>26427</v>
      </c>
    </row>
    <row r="30" spans="1:5" ht="18.75" hidden="1" customHeight="1" x14ac:dyDescent="0.3">
      <c r="A30" s="50"/>
      <c r="B30" s="46"/>
      <c r="C30" s="28"/>
      <c r="D30" s="29"/>
      <c r="E30" s="29"/>
    </row>
    <row r="31" spans="1:5" ht="45" customHeight="1" outlineLevel="1" x14ac:dyDescent="0.3">
      <c r="A31" s="51"/>
      <c r="B31" s="47"/>
      <c r="C31" s="28" t="s">
        <v>3</v>
      </c>
      <c r="D31" s="29">
        <v>130382.48</v>
      </c>
      <c r="E31" s="29">
        <v>26367.38</v>
      </c>
    </row>
    <row r="32" spans="1:5" ht="65.25" hidden="1" customHeight="1" outlineLevel="1" x14ac:dyDescent="0.3">
      <c r="A32" s="51"/>
      <c r="B32" s="47"/>
      <c r="C32" s="28" t="s">
        <v>7</v>
      </c>
      <c r="D32" s="29"/>
      <c r="E32" s="29"/>
    </row>
    <row r="33" spans="1:5" ht="57" customHeight="1" outlineLevel="1" x14ac:dyDescent="0.3">
      <c r="A33" s="51"/>
      <c r="B33" s="47"/>
      <c r="C33" s="28" t="s">
        <v>16</v>
      </c>
      <c r="D33" s="29">
        <v>250</v>
      </c>
      <c r="E33" s="29">
        <v>59.62</v>
      </c>
    </row>
    <row r="34" spans="1:5" ht="18.75" customHeight="1" x14ac:dyDescent="0.3">
      <c r="A34" s="50" t="s">
        <v>30</v>
      </c>
      <c r="B34" s="46" t="s">
        <v>29</v>
      </c>
      <c r="C34" s="26" t="s">
        <v>22</v>
      </c>
      <c r="D34" s="27">
        <f>D35</f>
        <v>1190669.3400000001</v>
      </c>
      <c r="E34" s="27">
        <f>E35</f>
        <v>229454.93</v>
      </c>
    </row>
    <row r="35" spans="1:5" ht="53.25" customHeight="1" outlineLevel="1" x14ac:dyDescent="0.3">
      <c r="A35" s="51"/>
      <c r="B35" s="47"/>
      <c r="C35" s="28" t="s">
        <v>16</v>
      </c>
      <c r="D35" s="29">
        <v>1190669.3400000001</v>
      </c>
      <c r="E35" s="29">
        <v>229454.93</v>
      </c>
    </row>
    <row r="36" spans="1:5" ht="18.75" customHeight="1" x14ac:dyDescent="0.3">
      <c r="A36" s="50" t="s">
        <v>31</v>
      </c>
      <c r="B36" s="46" t="s">
        <v>17</v>
      </c>
      <c r="C36" s="26" t="s">
        <v>22</v>
      </c>
      <c r="D36" s="27">
        <f>D37+D38+D39+D40</f>
        <v>86438.650000000009</v>
      </c>
      <c r="E36" s="27">
        <f>E37+E38+E39+E40</f>
        <v>16770.099999999999</v>
      </c>
    </row>
    <row r="37" spans="1:5" ht="60" customHeight="1" outlineLevel="1" x14ac:dyDescent="0.3">
      <c r="A37" s="51"/>
      <c r="B37" s="47"/>
      <c r="C37" s="28" t="s">
        <v>18</v>
      </c>
      <c r="D37" s="29">
        <v>85200.94</v>
      </c>
      <c r="E37" s="29">
        <v>16576.98</v>
      </c>
    </row>
    <row r="38" spans="1:5" ht="60" hidden="1" customHeight="1" outlineLevel="1" x14ac:dyDescent="0.3">
      <c r="A38" s="51"/>
      <c r="B38" s="47"/>
      <c r="C38" s="28" t="s">
        <v>6</v>
      </c>
      <c r="D38" s="29"/>
      <c r="E38" s="29"/>
    </row>
    <row r="39" spans="1:5" ht="64.5" customHeight="1" outlineLevel="1" x14ac:dyDescent="0.3">
      <c r="A39" s="51"/>
      <c r="B39" s="47"/>
      <c r="C39" s="28" t="s">
        <v>13</v>
      </c>
      <c r="D39" s="29">
        <v>37.71</v>
      </c>
      <c r="E39" s="29">
        <v>9</v>
      </c>
    </row>
    <row r="40" spans="1:5" ht="70.5" customHeight="1" outlineLevel="1" x14ac:dyDescent="0.3">
      <c r="A40" s="51"/>
      <c r="B40" s="47"/>
      <c r="C40" s="28" t="s">
        <v>10</v>
      </c>
      <c r="D40" s="29">
        <v>1200</v>
      </c>
      <c r="E40" s="29">
        <v>184.12</v>
      </c>
    </row>
    <row r="41" spans="1:5" ht="18.75" x14ac:dyDescent="0.3">
      <c r="A41" s="43"/>
      <c r="B41" s="32" t="s">
        <v>36</v>
      </c>
      <c r="C41" s="32"/>
      <c r="D41" s="33">
        <f>D7+D21+D24+D26+D29+D34+D36</f>
        <v>1905543.81</v>
      </c>
      <c r="E41" s="33">
        <f>E7+E21+E24+E26+E29+E34+E36</f>
        <v>315563.57999999996</v>
      </c>
    </row>
    <row r="42" spans="1:5" ht="42.75" customHeight="1" x14ac:dyDescent="0.3"/>
    <row r="43" spans="1:5" ht="42.75" customHeight="1" x14ac:dyDescent="0.3"/>
    <row r="50" spans="1:1" ht="12.75" customHeight="1" x14ac:dyDescent="0.3">
      <c r="A50" s="44"/>
    </row>
    <row r="51" spans="1:1" ht="12.75" customHeight="1" x14ac:dyDescent="0.3">
      <c r="A51" s="44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C3" workbookViewId="0">
      <selection activeCell="G3" sqref="G3"/>
    </sheetView>
  </sheetViews>
  <sheetFormatPr defaultRowHeight="12.75" customHeight="1" outlineLevelRow="1" x14ac:dyDescent="0.3"/>
  <cols>
    <col min="1" max="1" width="4.140625" style="3" hidden="1" customWidth="1"/>
    <col min="2" max="2" width="5.4257812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 x14ac:dyDescent="0.3">
      <c r="A1" s="16"/>
      <c r="B1" s="16"/>
      <c r="C1" s="16"/>
      <c r="D1" s="16"/>
      <c r="E1" s="16"/>
      <c r="F1" s="2"/>
      <c r="G1" s="2"/>
    </row>
    <row r="2" spans="1:9" ht="42.75" customHeight="1" x14ac:dyDescent="0.3">
      <c r="A2" s="17"/>
      <c r="B2" s="17"/>
      <c r="C2" s="56" t="s">
        <v>32</v>
      </c>
      <c r="D2" s="56"/>
      <c r="E2" s="56"/>
      <c r="F2" s="2"/>
      <c r="G2" s="2"/>
    </row>
    <row r="3" spans="1:9" ht="20.25" x14ac:dyDescent="0.3">
      <c r="A3" s="4"/>
      <c r="B3" s="5"/>
      <c r="C3" s="57" t="s">
        <v>38</v>
      </c>
      <c r="D3" s="57"/>
      <c r="E3" s="57"/>
      <c r="F3" s="5"/>
      <c r="G3" s="5"/>
      <c r="H3" s="5"/>
      <c r="I3" s="5"/>
    </row>
    <row r="4" spans="1:9" ht="16.5" customHeight="1" x14ac:dyDescent="0.3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 customHeight="1" x14ac:dyDescent="0.3">
      <c r="A5" s="24" t="s">
        <v>21</v>
      </c>
      <c r="B5" s="24" t="s">
        <v>19</v>
      </c>
      <c r="C5" s="24" t="s">
        <v>20</v>
      </c>
      <c r="D5" s="25" t="s">
        <v>39</v>
      </c>
      <c r="E5" s="25" t="s">
        <v>40</v>
      </c>
    </row>
    <row r="6" spans="1:9" ht="18.75" x14ac:dyDescent="0.3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ustomHeight="1" collapsed="1" x14ac:dyDescent="0.3">
      <c r="A7" s="58" t="s">
        <v>23</v>
      </c>
      <c r="B7" s="61" t="s">
        <v>2</v>
      </c>
      <c r="C7" s="9" t="s">
        <v>22</v>
      </c>
      <c r="D7" s="10">
        <f>SUM(D8:D20)</f>
        <v>594269.42000000004</v>
      </c>
      <c r="E7" s="10">
        <f>SUM(E8:E20)</f>
        <v>202569.46</v>
      </c>
    </row>
    <row r="8" spans="1:9" ht="46.5" hidden="1" customHeight="1" outlineLevel="1" x14ac:dyDescent="0.3">
      <c r="A8" s="59"/>
      <c r="B8" s="62"/>
      <c r="C8" s="18" t="s">
        <v>3</v>
      </c>
      <c r="D8" s="19">
        <v>66090.31</v>
      </c>
      <c r="E8" s="19">
        <v>0</v>
      </c>
    </row>
    <row r="9" spans="1:9" ht="83.25" hidden="1" customHeight="1" outlineLevel="1" x14ac:dyDescent="0.3">
      <c r="A9" s="59"/>
      <c r="B9" s="62"/>
      <c r="C9" s="18" t="s">
        <v>4</v>
      </c>
      <c r="D9" s="19">
        <v>57256.01</v>
      </c>
      <c r="E9" s="19">
        <v>17831.849999999999</v>
      </c>
    </row>
    <row r="10" spans="1:9" ht="72.75" hidden="1" customHeight="1" outlineLevel="1" x14ac:dyDescent="0.3">
      <c r="A10" s="59"/>
      <c r="B10" s="62"/>
      <c r="C10" s="18" t="s">
        <v>5</v>
      </c>
      <c r="D10" s="19">
        <v>198275.44</v>
      </c>
      <c r="E10" s="19">
        <v>46923.41</v>
      </c>
    </row>
    <row r="11" spans="1:9" ht="42" hidden="1" customHeight="1" outlineLevel="1" x14ac:dyDescent="0.3">
      <c r="A11" s="59"/>
      <c r="B11" s="62"/>
      <c r="C11" s="18" t="s">
        <v>6</v>
      </c>
      <c r="D11" s="19">
        <v>40942.17</v>
      </c>
      <c r="E11" s="19">
        <v>15486.98</v>
      </c>
    </row>
    <row r="12" spans="1:9" ht="61.5" hidden="1" customHeight="1" outlineLevel="1" x14ac:dyDescent="0.3">
      <c r="A12" s="59"/>
      <c r="B12" s="62"/>
      <c r="C12" s="18" t="s">
        <v>7</v>
      </c>
      <c r="D12" s="19">
        <v>39723.589999999997</v>
      </c>
      <c r="E12" s="19">
        <v>25606.22</v>
      </c>
    </row>
    <row r="13" spans="1:9" ht="23.25" hidden="1" customHeight="1" outlineLevel="1" x14ac:dyDescent="0.3">
      <c r="A13" s="59"/>
      <c r="B13" s="62"/>
      <c r="C13" s="18" t="s">
        <v>8</v>
      </c>
      <c r="D13" s="11">
        <v>2167.1999999999998</v>
      </c>
      <c r="E13" s="11">
        <v>2167.1999999999998</v>
      </c>
    </row>
    <row r="14" spans="1:9" ht="45.75" hidden="1" customHeight="1" outlineLevel="1" x14ac:dyDescent="0.3">
      <c r="A14" s="59"/>
      <c r="B14" s="62"/>
      <c r="C14" s="18" t="s">
        <v>9</v>
      </c>
      <c r="D14" s="19">
        <v>22700.85</v>
      </c>
      <c r="E14" s="19">
        <v>15166.2</v>
      </c>
    </row>
    <row r="15" spans="1:9" ht="45.75" hidden="1" customHeight="1" outlineLevel="1" x14ac:dyDescent="0.3">
      <c r="A15" s="59"/>
      <c r="B15" s="62"/>
      <c r="C15" s="18" t="s">
        <v>13</v>
      </c>
      <c r="D15" s="11">
        <v>150744</v>
      </c>
      <c r="E15" s="11">
        <v>69245.36</v>
      </c>
    </row>
    <row r="16" spans="1:9" ht="63" hidden="1" customHeight="1" outlineLevel="1" x14ac:dyDescent="0.3">
      <c r="A16" s="59"/>
      <c r="B16" s="62"/>
      <c r="C16" s="18" t="s">
        <v>10</v>
      </c>
      <c r="D16" s="11">
        <v>500</v>
      </c>
      <c r="E16" s="11">
        <v>30.24</v>
      </c>
    </row>
    <row r="17" spans="1:5" ht="56.25" hidden="1" customHeight="1" x14ac:dyDescent="0.3">
      <c r="A17" s="59"/>
      <c r="B17" s="62"/>
      <c r="C17" s="18" t="s">
        <v>11</v>
      </c>
      <c r="D17" s="11">
        <v>9850.9500000000007</v>
      </c>
      <c r="E17" s="11">
        <v>7003.29</v>
      </c>
    </row>
    <row r="18" spans="1:5" ht="37.5" hidden="1" customHeight="1" x14ac:dyDescent="0.3">
      <c r="A18" s="59"/>
      <c r="B18" s="62"/>
      <c r="C18" s="18" t="s">
        <v>12</v>
      </c>
      <c r="D18" s="11">
        <v>4583.8999999999996</v>
      </c>
      <c r="E18" s="11">
        <v>3108.71</v>
      </c>
    </row>
    <row r="19" spans="1:5" ht="18.75" hidden="1" customHeight="1" x14ac:dyDescent="0.3">
      <c r="A19" s="59"/>
      <c r="B19" s="62"/>
      <c r="C19" s="18" t="s">
        <v>34</v>
      </c>
      <c r="D19" s="15">
        <v>30</v>
      </c>
      <c r="E19" s="15">
        <v>0</v>
      </c>
    </row>
    <row r="20" spans="1:5" ht="75" hidden="1" customHeight="1" x14ac:dyDescent="0.3">
      <c r="A20" s="60"/>
      <c r="B20" s="63"/>
      <c r="C20" s="18" t="s">
        <v>35</v>
      </c>
      <c r="D20" s="11">
        <v>1405</v>
      </c>
      <c r="E20" s="11">
        <v>0</v>
      </c>
    </row>
    <row r="21" spans="1:5" ht="18.75" hidden="1" customHeight="1" x14ac:dyDescent="0.3">
      <c r="A21" s="58" t="s">
        <v>24</v>
      </c>
      <c r="B21" s="61" t="s">
        <v>0</v>
      </c>
      <c r="C21" s="9" t="s">
        <v>22</v>
      </c>
      <c r="D21" s="10">
        <f>D23+D22</f>
        <v>8546.0300000000007</v>
      </c>
      <c r="E21" s="10">
        <f>E23+E22</f>
        <v>6125.71</v>
      </c>
    </row>
    <row r="22" spans="1:5" ht="18.75" hidden="1" customHeight="1" x14ac:dyDescent="0.3">
      <c r="A22" s="59"/>
      <c r="B22" s="62"/>
      <c r="C22" s="23"/>
      <c r="D22" s="11"/>
      <c r="E22" s="11"/>
    </row>
    <row r="23" spans="1:5" ht="37.5" hidden="1" customHeight="1" x14ac:dyDescent="0.3">
      <c r="A23" s="60"/>
      <c r="B23" s="63"/>
      <c r="C23" s="18" t="s">
        <v>9</v>
      </c>
      <c r="D23" s="19">
        <v>8546.0300000000007</v>
      </c>
      <c r="E23" s="19">
        <v>6125.71</v>
      </c>
    </row>
    <row r="24" spans="1:5" ht="18.75" hidden="1" customHeight="1" x14ac:dyDescent="0.3">
      <c r="A24" s="64">
        <v>3</v>
      </c>
      <c r="B24" s="66" t="s">
        <v>33</v>
      </c>
      <c r="C24" s="23" t="s">
        <v>22</v>
      </c>
      <c r="D24" s="10">
        <f>D25</f>
        <v>67.83</v>
      </c>
      <c r="E24" s="10">
        <f>E25</f>
        <v>67.83</v>
      </c>
    </row>
    <row r="25" spans="1:5" ht="37.5" hidden="1" customHeight="1" x14ac:dyDescent="0.3">
      <c r="A25" s="65"/>
      <c r="B25" s="67"/>
      <c r="C25" s="20" t="s">
        <v>6</v>
      </c>
      <c r="D25" s="19">
        <v>67.83</v>
      </c>
      <c r="E25" s="19">
        <v>67.83</v>
      </c>
    </row>
    <row r="26" spans="1:5" ht="18.75" hidden="1" customHeight="1" x14ac:dyDescent="0.3">
      <c r="A26" s="58" t="s">
        <v>26</v>
      </c>
      <c r="B26" s="61" t="s">
        <v>14</v>
      </c>
      <c r="C26" s="9" t="s">
        <v>22</v>
      </c>
      <c r="D26" s="10">
        <f>D27+D28</f>
        <v>72757.349999999991</v>
      </c>
      <c r="E26" s="10">
        <f>E27+E28</f>
        <v>47146.1</v>
      </c>
    </row>
    <row r="27" spans="1:5" ht="37.5" hidden="1" customHeight="1" x14ac:dyDescent="0.3">
      <c r="A27" s="59"/>
      <c r="B27" s="62"/>
      <c r="C27" s="18" t="s">
        <v>8</v>
      </c>
      <c r="D27" s="11">
        <v>19451.259999999998</v>
      </c>
      <c r="E27" s="11">
        <v>11169.56</v>
      </c>
    </row>
    <row r="28" spans="1:5" ht="56.25" hidden="1" customHeight="1" x14ac:dyDescent="0.3">
      <c r="A28" s="60"/>
      <c r="B28" s="63"/>
      <c r="C28" s="18" t="s">
        <v>15</v>
      </c>
      <c r="D28" s="11">
        <v>53306.09</v>
      </c>
      <c r="E28" s="11">
        <v>35976.54</v>
      </c>
    </row>
    <row r="29" spans="1:5" ht="18.75" customHeight="1" x14ac:dyDescent="0.3">
      <c r="A29" s="58" t="s">
        <v>27</v>
      </c>
      <c r="B29" s="61" t="s">
        <v>28</v>
      </c>
      <c r="C29" s="9" t="s">
        <v>22</v>
      </c>
      <c r="D29" s="10">
        <f>D30+D31+D32+D33</f>
        <v>139355.53</v>
      </c>
      <c r="E29" s="10">
        <f>E30+E31+E32+E33</f>
        <v>94914.21</v>
      </c>
    </row>
    <row r="30" spans="1:5" ht="18.75" hidden="1" customHeight="1" x14ac:dyDescent="0.3">
      <c r="A30" s="59"/>
      <c r="B30" s="62"/>
      <c r="C30" s="23"/>
      <c r="D30" s="11"/>
      <c r="E30" s="11"/>
    </row>
    <row r="31" spans="1:5" ht="37.5" hidden="1" customHeight="1" x14ac:dyDescent="0.3">
      <c r="A31" s="59"/>
      <c r="B31" s="62"/>
      <c r="C31" s="18" t="s">
        <v>3</v>
      </c>
      <c r="D31" s="19">
        <v>139090.48000000001</v>
      </c>
      <c r="E31" s="19">
        <v>94666.63</v>
      </c>
    </row>
    <row r="32" spans="1:5" ht="56.25" hidden="1" customHeight="1" x14ac:dyDescent="0.3">
      <c r="A32" s="59"/>
      <c r="B32" s="62"/>
      <c r="C32" s="23" t="s">
        <v>7</v>
      </c>
      <c r="D32" s="11"/>
      <c r="E32" s="11"/>
    </row>
    <row r="33" spans="1:5" ht="37.5" hidden="1" customHeight="1" x14ac:dyDescent="0.3">
      <c r="A33" s="60"/>
      <c r="B33" s="63"/>
      <c r="C33" s="18" t="s">
        <v>16</v>
      </c>
      <c r="D33" s="11">
        <v>265.05</v>
      </c>
      <c r="E33" s="11">
        <v>247.58</v>
      </c>
    </row>
    <row r="34" spans="1:5" ht="18.75" hidden="1" customHeight="1" x14ac:dyDescent="0.3">
      <c r="A34" s="58" t="s">
        <v>30</v>
      </c>
      <c r="B34" s="61" t="s">
        <v>29</v>
      </c>
      <c r="C34" s="9" t="s">
        <v>22</v>
      </c>
      <c r="D34" s="10">
        <f>D35</f>
        <v>1085805.92</v>
      </c>
      <c r="E34" s="10">
        <f>E35</f>
        <v>743808.55</v>
      </c>
    </row>
    <row r="35" spans="1:5" ht="37.5" hidden="1" customHeight="1" x14ac:dyDescent="0.3">
      <c r="A35" s="60"/>
      <c r="B35" s="63"/>
      <c r="C35" s="18" t="s">
        <v>16</v>
      </c>
      <c r="D35" s="11">
        <v>1085805.92</v>
      </c>
      <c r="E35" s="11">
        <v>743808.55</v>
      </c>
    </row>
    <row r="36" spans="1:5" ht="18.75" hidden="1" customHeight="1" x14ac:dyDescent="0.3">
      <c r="A36" s="58" t="s">
        <v>31</v>
      </c>
      <c r="B36" s="61" t="s">
        <v>17</v>
      </c>
      <c r="C36" s="9" t="s">
        <v>22</v>
      </c>
      <c r="D36" s="10">
        <f>D37+D38+D39+D40</f>
        <v>82769.310000000012</v>
      </c>
      <c r="E36" s="10">
        <f>E37+E38+E39+E40</f>
        <v>54743.47</v>
      </c>
    </row>
    <row r="37" spans="1:5" ht="37.5" hidden="1" customHeight="1" x14ac:dyDescent="0.3">
      <c r="A37" s="59"/>
      <c r="B37" s="62"/>
      <c r="C37" s="18" t="s">
        <v>18</v>
      </c>
      <c r="D37" s="11">
        <v>80718.600000000006</v>
      </c>
      <c r="E37" s="11">
        <v>52778.07</v>
      </c>
    </row>
    <row r="38" spans="1:5" ht="37.5" hidden="1" customHeight="1" x14ac:dyDescent="0.3">
      <c r="A38" s="59"/>
      <c r="B38" s="62"/>
      <c r="C38" s="23" t="s">
        <v>6</v>
      </c>
      <c r="D38" s="11"/>
      <c r="E38" s="11"/>
    </row>
    <row r="39" spans="1:5" ht="56.25" hidden="1" customHeight="1" x14ac:dyDescent="0.3">
      <c r="A39" s="59"/>
      <c r="B39" s="62"/>
      <c r="C39" s="18" t="s">
        <v>13</v>
      </c>
      <c r="D39" s="11">
        <v>1250.71</v>
      </c>
      <c r="E39" s="11">
        <v>1222.93</v>
      </c>
    </row>
    <row r="40" spans="1:5" ht="56.25" hidden="1" customHeight="1" x14ac:dyDescent="0.3">
      <c r="A40" s="60"/>
      <c r="B40" s="63"/>
      <c r="C40" s="18" t="s">
        <v>10</v>
      </c>
      <c r="D40" s="11">
        <v>800</v>
      </c>
      <c r="E40" s="11">
        <v>742.47</v>
      </c>
    </row>
    <row r="41" spans="1:5" ht="18.75" hidden="1" customHeight="1" x14ac:dyDescent="0.3">
      <c r="A41" s="12"/>
      <c r="B41" s="13"/>
      <c r="C41" s="13"/>
      <c r="D41" s="14">
        <f>D7+D21+D24+D26+D29+D34+D36</f>
        <v>1983571.3900000001</v>
      </c>
      <c r="E41" s="14">
        <f>E7+E21+E24+E26+E29+E34+E36</f>
        <v>1149375.33</v>
      </c>
    </row>
    <row r="42" spans="1:5" ht="18.75" hidden="1" x14ac:dyDescent="0.3"/>
    <row r="43" spans="1:5" ht="37.5" x14ac:dyDescent="0.3">
      <c r="C43" s="18" t="s">
        <v>3</v>
      </c>
      <c r="D43" s="45">
        <f>Бюджет!D8+Бюджет!D31</f>
        <v>130446.09999999999</v>
      </c>
      <c r="E43" s="45">
        <f>Бюджет!E8+Бюджет!E31</f>
        <v>26367.38</v>
      </c>
    </row>
    <row r="44" spans="1:5" ht="75" x14ac:dyDescent="0.3">
      <c r="C44" s="18" t="s">
        <v>4</v>
      </c>
      <c r="D44" s="45">
        <f>Бюджет!D9</f>
        <v>34807.629999999997</v>
      </c>
      <c r="E44" s="45">
        <f>Бюджет!E9</f>
        <v>4534.04</v>
      </c>
    </row>
    <row r="45" spans="1:5" ht="56.25" x14ac:dyDescent="0.3">
      <c r="C45" s="18" t="s">
        <v>5</v>
      </c>
      <c r="D45" s="45">
        <f>Бюджет!D10</f>
        <v>238176.53</v>
      </c>
      <c r="E45" s="45">
        <f>Бюджет!E10</f>
        <v>7421.42</v>
      </c>
    </row>
    <row r="46" spans="1:5" ht="37.5" x14ac:dyDescent="0.3">
      <c r="C46" s="18" t="s">
        <v>6</v>
      </c>
      <c r="D46" s="45">
        <f>Бюджет!D11+Бюджет!D25</f>
        <v>23469.919999999998</v>
      </c>
      <c r="E46" s="45">
        <f>Бюджет!E11+Бюджет!E25</f>
        <v>7818.03</v>
      </c>
    </row>
    <row r="47" spans="1:5" ht="56.25" x14ac:dyDescent="0.3">
      <c r="C47" s="18" t="s">
        <v>7</v>
      </c>
      <c r="D47" s="45">
        <f>Бюджет!D12</f>
        <v>7787.74</v>
      </c>
      <c r="E47" s="45">
        <f>Бюджет!E12</f>
        <v>117.59</v>
      </c>
    </row>
    <row r="48" spans="1:5" ht="37.5" x14ac:dyDescent="0.3">
      <c r="C48" s="18" t="s">
        <v>8</v>
      </c>
      <c r="D48" s="45">
        <f>Бюджет!D13+Бюджет!D27</f>
        <v>16436.98</v>
      </c>
      <c r="E48" s="45">
        <f>Бюджет!E13+Бюджет!E27</f>
        <v>1954.49</v>
      </c>
    </row>
    <row r="49" spans="1:5" ht="37.5" x14ac:dyDescent="0.3">
      <c r="C49" s="18" t="s">
        <v>9</v>
      </c>
      <c r="D49" s="45">
        <f>Бюджет!D14+Бюджет!D23</f>
        <v>31459.279999999999</v>
      </c>
      <c r="E49" s="45">
        <f>Бюджет!E14+Бюджет!E23</f>
        <v>6616.25</v>
      </c>
    </row>
    <row r="50" spans="1:5" ht="56.25" x14ac:dyDescent="0.3">
      <c r="A50" s="1"/>
      <c r="C50" s="18" t="s">
        <v>13</v>
      </c>
      <c r="D50" s="45">
        <f>Бюджет!D15+Бюджет!D39</f>
        <v>49748.11</v>
      </c>
      <c r="E50" s="45">
        <f>Бюджет!E15+Бюджет!E39</f>
        <v>81</v>
      </c>
    </row>
    <row r="51" spans="1:5" ht="56.25" x14ac:dyDescent="0.3">
      <c r="A51" s="1"/>
      <c r="C51" s="18" t="s">
        <v>10</v>
      </c>
      <c r="D51" s="45">
        <f>Бюджет!D16+Бюджет!D40</f>
        <v>1700</v>
      </c>
      <c r="E51" s="45">
        <f>Бюджет!E16+Бюджет!E40</f>
        <v>184.12</v>
      </c>
    </row>
    <row r="52" spans="1:5" ht="56.25" x14ac:dyDescent="0.3">
      <c r="C52" s="18" t="s">
        <v>11</v>
      </c>
      <c r="D52" s="45">
        <f>Бюджет!D17</f>
        <v>9209.2000000000007</v>
      </c>
      <c r="E52" s="45">
        <f>Бюджет!E17</f>
        <v>2127.6</v>
      </c>
    </row>
    <row r="53" spans="1:5" ht="37.5" x14ac:dyDescent="0.3">
      <c r="C53" s="18" t="s">
        <v>12</v>
      </c>
      <c r="D53" s="45">
        <f>Бюджет!D18</f>
        <v>4445.25</v>
      </c>
      <c r="E53" s="45">
        <f>Бюджет!E18</f>
        <v>821.28</v>
      </c>
    </row>
    <row r="54" spans="1:5" ht="18.75" x14ac:dyDescent="0.3">
      <c r="C54" s="18" t="s">
        <v>34</v>
      </c>
      <c r="D54" s="30">
        <f>Бюджет!D19</f>
        <v>230</v>
      </c>
      <c r="E54" s="30">
        <f>Бюджет!E19</f>
        <v>0</v>
      </c>
    </row>
    <row r="55" spans="1:5" ht="75" x14ac:dyDescent="0.3">
      <c r="C55" s="18" t="s">
        <v>35</v>
      </c>
      <c r="D55" s="45">
        <f>Бюджет!D20</f>
        <v>27517.11</v>
      </c>
      <c r="E55" s="45">
        <f>Бюджет!E20</f>
        <v>0</v>
      </c>
    </row>
    <row r="56" spans="1:5" ht="56.25" x14ac:dyDescent="0.3">
      <c r="C56" s="18" t="s">
        <v>15</v>
      </c>
      <c r="D56" s="45">
        <f>Бюджет!D28</f>
        <v>53989.68</v>
      </c>
      <c r="E56" s="45">
        <f>Бюджет!E28</f>
        <v>11428.85</v>
      </c>
    </row>
    <row r="57" spans="1:5" ht="37.5" x14ac:dyDescent="0.3">
      <c r="C57" s="18" t="s">
        <v>16</v>
      </c>
      <c r="D57" s="45">
        <f>Бюджет!D35+Бюджет!D33</f>
        <v>1190919.3400000001</v>
      </c>
      <c r="E57" s="45">
        <f>Бюджет!E35+Бюджет!E33</f>
        <v>229514.55</v>
      </c>
    </row>
    <row r="58" spans="1:5" ht="37.5" x14ac:dyDescent="0.3">
      <c r="C58" s="18" t="s">
        <v>18</v>
      </c>
      <c r="D58" s="45">
        <f>Бюджет!D37</f>
        <v>85200.94</v>
      </c>
      <c r="E58" s="45">
        <f>Бюджет!E37</f>
        <v>16576.98</v>
      </c>
    </row>
    <row r="59" spans="1:5" ht="18.75" x14ac:dyDescent="0.3">
      <c r="C59" s="21" t="s">
        <v>37</v>
      </c>
      <c r="D59" s="45">
        <f>SUM(D43:D58)</f>
        <v>1905543.81</v>
      </c>
      <c r="E59" s="45">
        <f>SUM(E43:E58)</f>
        <v>315563.57999999996</v>
      </c>
    </row>
    <row r="60" spans="1:5" ht="18.75" x14ac:dyDescent="0.3">
      <c r="D60" s="22"/>
      <c r="E60" s="22"/>
    </row>
    <row r="61" spans="1:5" ht="18.75" x14ac:dyDescent="0.3"/>
    <row r="62" spans="1:5" ht="18.75" x14ac:dyDescent="0.3"/>
    <row r="63" spans="1:5" ht="18.75" x14ac:dyDescent="0.3"/>
  </sheetData>
  <mergeCells count="16">
    <mergeCell ref="A34:A35"/>
    <mergeCell ref="B34:B35"/>
    <mergeCell ref="A36:A40"/>
    <mergeCell ref="B36:B40"/>
    <mergeCell ref="A24:A25"/>
    <mergeCell ref="B24:B25"/>
    <mergeCell ref="A26:A28"/>
    <mergeCell ref="B26:B28"/>
    <mergeCell ref="A29:A33"/>
    <mergeCell ref="B29:B33"/>
    <mergeCell ref="C2:E2"/>
    <mergeCell ref="C3:E3"/>
    <mergeCell ref="A7:A20"/>
    <mergeCell ref="B7:B20"/>
    <mergeCell ref="A21:A23"/>
    <mergeCell ref="B21:B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Лист1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Пати</cp:lastModifiedBy>
  <cp:lastPrinted>2017-10-30T09:49:36Z</cp:lastPrinted>
  <dcterms:created xsi:type="dcterms:W3CDTF">2002-03-11T10:22:12Z</dcterms:created>
  <dcterms:modified xsi:type="dcterms:W3CDTF">2018-04-15T03:23:16Z</dcterms:modified>
</cp:coreProperties>
</file>