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Бюджет!$I$55</definedName>
    <definedName name="_xlnm.Print_Area" localSheetId="0">Бюджет!$A$1:$U$57</definedName>
  </definedNames>
  <calcPr calcId="125725"/>
</workbook>
</file>

<file path=xl/calcChain.xml><?xml version="1.0" encoding="utf-8"?>
<calcChain xmlns="http://schemas.openxmlformats.org/spreadsheetml/2006/main">
  <c r="E54" i="1"/>
  <c r="F54"/>
  <c r="G54"/>
  <c r="D54"/>
  <c r="D24" l="1"/>
  <c r="C24"/>
  <c r="G27"/>
  <c r="C53"/>
  <c r="D42"/>
  <c r="E42"/>
  <c r="F42"/>
  <c r="G42"/>
  <c r="C42"/>
  <c r="C47"/>
  <c r="C39"/>
  <c r="C35"/>
  <c r="C32"/>
  <c r="C30"/>
  <c r="C27"/>
  <c r="C5"/>
  <c r="E53"/>
  <c r="F53"/>
  <c r="G53"/>
  <c r="D53"/>
  <c r="G47"/>
  <c r="D55" l="1"/>
  <c r="C48"/>
  <c r="D47"/>
  <c r="E47"/>
  <c r="F47"/>
  <c r="E39"/>
  <c r="F39"/>
  <c r="G39"/>
  <c r="E35"/>
  <c r="F35"/>
  <c r="D32"/>
  <c r="E32"/>
  <c r="F32"/>
  <c r="G32"/>
  <c r="D30"/>
  <c r="E30"/>
  <c r="F30"/>
  <c r="G30"/>
  <c r="E27"/>
  <c r="F27"/>
  <c r="E24"/>
  <c r="F24"/>
  <c r="G24"/>
  <c r="D39"/>
  <c r="D35"/>
  <c r="D27"/>
  <c r="F5"/>
  <c r="E5"/>
  <c r="D5"/>
  <c r="G35"/>
  <c r="G5"/>
  <c r="E48" l="1"/>
  <c r="F48"/>
  <c r="D48"/>
  <c r="C54"/>
  <c r="C55" s="1"/>
  <c r="G48"/>
  <c r="G55" l="1"/>
  <c r="F55"/>
  <c r="E55"/>
</calcChain>
</file>

<file path=xl/sharedStrings.xml><?xml version="1.0" encoding="utf-8"?>
<sst xmlns="http://schemas.openxmlformats.org/spreadsheetml/2006/main" count="68" uniqueCount="43">
  <si>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</si>
  <si>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</si>
  <si>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</si>
  <si>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</si>
  <si>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</si>
  <si>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</si>
  <si>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</si>
  <si>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</si>
  <si>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</si>
  <si>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</si>
  <si>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</si>
  <si>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</si>
  <si>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</si>
  <si>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</si>
  <si>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</si>
  <si>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</si>
  <si>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</si>
  <si>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</si>
  <si>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</si>
  <si>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</si>
  <si>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</si>
  <si>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</si>
  <si>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</si>
  <si>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</si>
  <si>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</si>
  <si>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</si>
  <si>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</si>
  <si>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</si>
  <si>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</si>
  <si>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</si>
  <si>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</si>
  <si>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</si>
  <si>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План 2020 год</t>
  </si>
  <si>
    <t>Отдел культуры администрации города Минусинска</t>
  </si>
  <si>
    <t>Всего расходов</t>
  </si>
  <si>
    <t>ГРБС</t>
  </si>
  <si>
    <t>План 2021 год</t>
  </si>
  <si>
    <t>Факт 2019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</si>
  <si>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</si>
  <si>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</si>
  <si>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</si>
  <si>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Исполнение на 01.10.2020 года</t>
  </si>
  <si>
    <t>Исполнение на 01.01.2021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</si>
</sst>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Бюджет!$B$53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Бюджет!$C$52:$G$52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01.10.2020 года</c:v>
                </c:pt>
              </c:strCache>
            </c:strRef>
          </c:cat>
          <c:val>
            <c:numRef>
              <c:f>Бюджет!$C$53:$G$53</c:f>
              <c:numCache>
                <c:formatCode>#,##0.00</c:formatCode>
                <c:ptCount val="5"/>
                <c:pt idx="0">
                  <c:v>93276865.450000018</c:v>
                </c:pt>
                <c:pt idx="1">
                  <c:v>85841522.089999989</c:v>
                </c:pt>
                <c:pt idx="2">
                  <c:v>55666960</c:v>
                </c:pt>
                <c:pt idx="3">
                  <c:v>55245660</c:v>
                </c:pt>
                <c:pt idx="4">
                  <c:v>83148305.999999985</c:v>
                </c:pt>
              </c:numCache>
            </c:numRef>
          </c:val>
        </c:ser>
        <c:ser>
          <c:idx val="1"/>
          <c:order val="1"/>
          <c:tx>
            <c:strRef>
              <c:f>Бюджет!$B$54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Бюджет!$C$52:$G$52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01.10.2020 года</c:v>
                </c:pt>
              </c:strCache>
            </c:strRef>
          </c:cat>
          <c:val>
            <c:numRef>
              <c:f>Бюджет!$C$54:$G$54</c:f>
              <c:numCache>
                <c:formatCode>#,##0.00</c:formatCode>
                <c:ptCount val="5"/>
                <c:pt idx="0">
                  <c:v>2446468858.1100006</c:v>
                </c:pt>
                <c:pt idx="1">
                  <c:v>2625067495.0700002</c:v>
                </c:pt>
                <c:pt idx="2">
                  <c:v>2052539081.1600001</c:v>
                </c:pt>
                <c:pt idx="3">
                  <c:v>1826900505.0999999</c:v>
                </c:pt>
                <c:pt idx="4">
                  <c:v>2561058133.4100003</c:v>
                </c:pt>
              </c:numCache>
            </c:numRef>
          </c:val>
        </c:ser>
        <c:ser>
          <c:idx val="2"/>
          <c:order val="2"/>
          <c:tx>
            <c:strRef>
              <c:f>Бюджет!$B$55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Бюджет!$C$52:$G$52</c:f>
              <c:strCache>
                <c:ptCount val="5"/>
                <c:pt idx="0">
                  <c:v>Факт 2019 год</c:v>
                </c:pt>
                <c:pt idx="1">
                  <c:v>План 2020 год</c:v>
                </c:pt>
                <c:pt idx="2">
                  <c:v>План 2021 год</c:v>
                </c:pt>
                <c:pt idx="3">
                  <c:v>План 2022 год</c:v>
                </c:pt>
                <c:pt idx="4">
                  <c:v>Исполнение на 01.10.2020 года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5"/>
                <c:pt idx="0">
                  <c:v>2539745723.5600004</c:v>
                </c:pt>
                <c:pt idx="1">
                  <c:v>2710909017.1600003</c:v>
                </c:pt>
                <c:pt idx="2">
                  <c:v>2108206041.1600001</c:v>
                </c:pt>
                <c:pt idx="3">
                  <c:v>1882146165.0999999</c:v>
                </c:pt>
                <c:pt idx="4">
                  <c:v>2644206439.4100003</c:v>
                </c:pt>
              </c:numCache>
            </c:numRef>
          </c:val>
        </c:ser>
        <c:shape val="cylinder"/>
        <c:axId val="117804032"/>
        <c:axId val="117826304"/>
        <c:axId val="0"/>
      </c:bar3DChart>
      <c:catAx>
        <c:axId val="117804032"/>
        <c:scaling>
          <c:orientation val="minMax"/>
        </c:scaling>
        <c:axPos val="b"/>
        <c:tickLblPos val="nextTo"/>
        <c:crossAx val="117826304"/>
        <c:crosses val="autoZero"/>
        <c:auto val="1"/>
        <c:lblAlgn val="ctr"/>
        <c:lblOffset val="100"/>
      </c:catAx>
      <c:valAx>
        <c:axId val="117826304"/>
        <c:scaling>
          <c:orientation val="minMax"/>
        </c:scaling>
        <c:axPos val="l"/>
        <c:majorGridlines/>
        <c:numFmt formatCode="#,##0.00" sourceLinked="1"/>
        <c:tickLblPos val="nextTo"/>
        <c:crossAx val="117804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6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3"/>
      <c r="B1" s="23"/>
      <c r="C1" s="23"/>
      <c r="D1" s="23"/>
      <c r="E1" s="23"/>
      <c r="F1" s="23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35</v>
      </c>
      <c r="B3" s="4" t="s">
        <v>29</v>
      </c>
      <c r="C3" s="4" t="s">
        <v>37</v>
      </c>
      <c r="D3" s="4" t="s">
        <v>32</v>
      </c>
      <c r="E3" s="4" t="s">
        <v>36</v>
      </c>
      <c r="F3" s="4" t="s">
        <v>38</v>
      </c>
      <c r="G3" s="4" t="s">
        <v>42</v>
      </c>
    </row>
    <row r="4" spans="1:9" ht="33.75">
      <c r="A4" s="22" t="s">
        <v>23</v>
      </c>
      <c r="B4" s="22" t="s">
        <v>1</v>
      </c>
      <c r="C4" s="10">
        <v>7262510</v>
      </c>
      <c r="D4" s="11">
        <v>8622700.6500000004</v>
      </c>
      <c r="E4" s="10">
        <v>7642490</v>
      </c>
      <c r="F4" s="10">
        <v>7642490</v>
      </c>
      <c r="G4" s="10">
        <v>8533526.6500000004</v>
      </c>
    </row>
    <row r="5" spans="1:9">
      <c r="A5" s="17" t="s">
        <v>22</v>
      </c>
      <c r="B5" s="17"/>
      <c r="C5" s="12">
        <f t="shared" ref="C5" si="0">C4</f>
        <v>7262510</v>
      </c>
      <c r="D5" s="12">
        <f>D4</f>
        <v>8622700.6500000004</v>
      </c>
      <c r="E5" s="12">
        <f t="shared" ref="E5:F5" si="1">E4</f>
        <v>7642490</v>
      </c>
      <c r="F5" s="12">
        <f t="shared" si="1"/>
        <v>7642490</v>
      </c>
      <c r="G5" s="12">
        <f t="shared" ref="G5" si="2">G4</f>
        <v>8533526.6500000004</v>
      </c>
    </row>
    <row r="6" spans="1:9" ht="22.5">
      <c r="A6" s="25" t="s">
        <v>4</v>
      </c>
      <c r="B6" s="22" t="s">
        <v>2</v>
      </c>
      <c r="C6" s="10">
        <v>0</v>
      </c>
      <c r="D6" s="10">
        <v>35759141.920000002</v>
      </c>
      <c r="E6" s="11">
        <v>81416203</v>
      </c>
      <c r="F6" s="10">
        <v>4993880</v>
      </c>
      <c r="G6" s="10">
        <v>33032851.84</v>
      </c>
    </row>
    <row r="7" spans="1:9" ht="67.5">
      <c r="A7" s="26"/>
      <c r="B7" s="22" t="s">
        <v>3</v>
      </c>
      <c r="C7" s="10">
        <v>51538839.380000003</v>
      </c>
      <c r="D7" s="10">
        <v>55264895.07</v>
      </c>
      <c r="E7" s="10">
        <v>39118244.240000002</v>
      </c>
      <c r="F7" s="10">
        <v>34313396.810000002</v>
      </c>
      <c r="G7" s="10">
        <v>51726467.289999999</v>
      </c>
    </row>
    <row r="8" spans="1:9" ht="45">
      <c r="A8" s="26"/>
      <c r="B8" s="22" t="s">
        <v>5</v>
      </c>
      <c r="C8" s="10">
        <v>160209745.56999999</v>
      </c>
      <c r="D8" s="10">
        <v>237030489.69</v>
      </c>
      <c r="E8" s="10">
        <v>81782080</v>
      </c>
      <c r="F8" s="10">
        <v>83915380</v>
      </c>
      <c r="G8" s="10">
        <v>224076956.31999999</v>
      </c>
    </row>
    <row r="9" spans="1:9" ht="33.75">
      <c r="A9" s="26"/>
      <c r="B9" s="22" t="s">
        <v>6</v>
      </c>
      <c r="C9" s="10">
        <v>234132530.88999999</v>
      </c>
      <c r="D9" s="10">
        <v>168062237.88</v>
      </c>
      <c r="E9" s="10">
        <v>126217624.36</v>
      </c>
      <c r="F9" s="10">
        <v>2830170</v>
      </c>
      <c r="G9" s="10">
        <v>145257405.40000001</v>
      </c>
    </row>
    <row r="10" spans="1:9" ht="45">
      <c r="A10" s="26"/>
      <c r="B10" s="22" t="s">
        <v>7</v>
      </c>
      <c r="C10" s="10">
        <v>6036277.2999999998</v>
      </c>
      <c r="D10" s="10">
        <v>12854856.4</v>
      </c>
      <c r="E10" s="10">
        <v>4418540</v>
      </c>
      <c r="F10" s="10">
        <v>1418540</v>
      </c>
      <c r="G10" s="10">
        <v>12002402.1</v>
      </c>
    </row>
    <row r="11" spans="1:9" ht="22.5">
      <c r="A11" s="26"/>
      <c r="B11" s="22" t="s">
        <v>8</v>
      </c>
      <c r="C11" s="10">
        <v>3229200</v>
      </c>
      <c r="D11" s="10">
        <v>2494800</v>
      </c>
      <c r="E11" s="10">
        <v>0</v>
      </c>
      <c r="F11" s="10">
        <v>0</v>
      </c>
      <c r="G11" s="10">
        <v>2494800</v>
      </c>
    </row>
    <row r="12" spans="1:9" ht="33.75">
      <c r="A12" s="26"/>
      <c r="B12" s="22" t="s">
        <v>9</v>
      </c>
      <c r="C12" s="10">
        <v>24786214.190000001</v>
      </c>
      <c r="D12" s="10">
        <v>27035211.859999999</v>
      </c>
      <c r="E12" s="10">
        <v>23753360</v>
      </c>
      <c r="F12" s="10">
        <v>23753360</v>
      </c>
      <c r="G12" s="10">
        <v>27035211.859999999</v>
      </c>
    </row>
    <row r="13" spans="1:9" ht="45">
      <c r="A13" s="26"/>
      <c r="B13" s="22" t="s">
        <v>10</v>
      </c>
      <c r="C13" s="10">
        <v>65104435.950000003</v>
      </c>
      <c r="D13" s="10">
        <v>115804531.23999999</v>
      </c>
      <c r="E13" s="10">
        <v>30133545.579999998</v>
      </c>
      <c r="F13" s="10">
        <v>17800710</v>
      </c>
      <c r="G13" s="10">
        <v>115797864.56999999</v>
      </c>
    </row>
    <row r="14" spans="1:9" ht="33.75">
      <c r="A14" s="26"/>
      <c r="B14" s="22" t="s">
        <v>11</v>
      </c>
      <c r="C14" s="10">
        <v>10000000</v>
      </c>
      <c r="D14" s="10">
        <v>20759694.579999998</v>
      </c>
      <c r="E14" s="10">
        <v>2537710</v>
      </c>
      <c r="F14" s="10">
        <v>2537710</v>
      </c>
      <c r="G14" s="10">
        <v>20759694.579999998</v>
      </c>
    </row>
    <row r="15" spans="1:9" ht="22.5">
      <c r="A15" s="26"/>
      <c r="B15" s="22" t="s">
        <v>20</v>
      </c>
      <c r="C15" s="10">
        <v>0</v>
      </c>
      <c r="D15" s="10">
        <v>54957546</v>
      </c>
      <c r="E15" s="10">
        <v>0</v>
      </c>
      <c r="F15" s="10">
        <v>0</v>
      </c>
      <c r="G15" s="10">
        <v>54957546</v>
      </c>
    </row>
    <row r="16" spans="1:9" ht="45">
      <c r="A16" s="26"/>
      <c r="B16" s="22" t="s">
        <v>12</v>
      </c>
      <c r="C16" s="10">
        <v>9422470</v>
      </c>
      <c r="D16" s="10">
        <v>0</v>
      </c>
      <c r="E16" s="10">
        <v>0</v>
      </c>
      <c r="F16" s="10">
        <v>0</v>
      </c>
      <c r="G16" s="10">
        <v>0</v>
      </c>
    </row>
    <row r="17" spans="1:7" ht="22.5">
      <c r="A17" s="26"/>
      <c r="B17" s="22" t="s">
        <v>13</v>
      </c>
      <c r="C17" s="10">
        <v>5472710.7999999998</v>
      </c>
      <c r="D17" s="10">
        <v>0</v>
      </c>
      <c r="E17" s="10">
        <v>0</v>
      </c>
      <c r="F17" s="10">
        <v>0</v>
      </c>
      <c r="G17" s="10">
        <v>0</v>
      </c>
    </row>
    <row r="18" spans="1:7" ht="22.5">
      <c r="A18" s="26"/>
      <c r="B18" s="22" t="s">
        <v>14</v>
      </c>
      <c r="C18" s="10">
        <v>9995</v>
      </c>
      <c r="D18" s="10">
        <v>2639380</v>
      </c>
      <c r="E18" s="10">
        <v>623230</v>
      </c>
      <c r="F18" s="10">
        <v>623230</v>
      </c>
      <c r="G18" s="10">
        <v>2639308.58</v>
      </c>
    </row>
    <row r="19" spans="1:7" ht="33.75">
      <c r="A19" s="26"/>
      <c r="B19" s="22" t="s">
        <v>39</v>
      </c>
      <c r="C19" s="10">
        <v>130609796.02</v>
      </c>
      <c r="D19" s="10">
        <v>37176407.479999997</v>
      </c>
      <c r="E19" s="10">
        <v>31637905.760000002</v>
      </c>
      <c r="F19" s="10">
        <v>32464293.190000001</v>
      </c>
      <c r="G19" s="10">
        <v>36206427.479999997</v>
      </c>
    </row>
    <row r="20" spans="1:7" ht="51" customHeight="1">
      <c r="A20" s="26"/>
      <c r="B20" s="22" t="s">
        <v>40</v>
      </c>
      <c r="C20" s="10">
        <v>0</v>
      </c>
      <c r="D20" s="10">
        <v>1183989</v>
      </c>
      <c r="E20" s="10">
        <v>1200000</v>
      </c>
      <c r="F20" s="10">
        <v>1200000</v>
      </c>
      <c r="G20" s="10">
        <v>1183989</v>
      </c>
    </row>
    <row r="21" spans="1:7" ht="45">
      <c r="A21" s="26"/>
      <c r="B21" s="22" t="s">
        <v>15</v>
      </c>
      <c r="C21" s="11">
        <v>1580959.96</v>
      </c>
      <c r="D21" s="11">
        <v>2010714.28</v>
      </c>
      <c r="E21" s="11">
        <v>1997120</v>
      </c>
      <c r="F21" s="11">
        <v>1997120</v>
      </c>
      <c r="G21" s="11">
        <v>2010714.28</v>
      </c>
    </row>
    <row r="22" spans="1:7" ht="22.5">
      <c r="A22" s="26"/>
      <c r="B22" s="22" t="s">
        <v>16</v>
      </c>
      <c r="C22" s="10">
        <v>72322602.510000005</v>
      </c>
      <c r="D22" s="11">
        <v>70120914.129999995</v>
      </c>
      <c r="E22" s="10">
        <v>45527350</v>
      </c>
      <c r="F22" s="10">
        <v>45106050</v>
      </c>
      <c r="G22" s="10">
        <v>67610466.540000007</v>
      </c>
    </row>
    <row r="23" spans="1:7" ht="22.5">
      <c r="A23" s="27"/>
      <c r="B23" s="22" t="s">
        <v>17</v>
      </c>
      <c r="C23" s="10">
        <v>2233000</v>
      </c>
      <c r="D23" s="11">
        <v>1916366.91</v>
      </c>
      <c r="E23" s="11">
        <v>0</v>
      </c>
      <c r="F23" s="11">
        <v>0</v>
      </c>
      <c r="G23" s="10">
        <v>1916366.91</v>
      </c>
    </row>
    <row r="24" spans="1:7">
      <c r="A24" s="17" t="s">
        <v>22</v>
      </c>
      <c r="B24" s="17"/>
      <c r="C24" s="20">
        <f>SUM(C6:C23)</f>
        <v>776688777.56999993</v>
      </c>
      <c r="D24" s="20">
        <f>SUM(D6:D23)</f>
        <v>845071176.43999994</v>
      </c>
      <c r="E24" s="20">
        <f t="shared" ref="E24:G24" si="3">SUM(E6:E23)</f>
        <v>470362912.94</v>
      </c>
      <c r="F24" s="20">
        <f t="shared" si="3"/>
        <v>252953840</v>
      </c>
      <c r="G24" s="20">
        <f t="shared" si="3"/>
        <v>798708472.75000012</v>
      </c>
    </row>
    <row r="25" spans="1:7" ht="33.75">
      <c r="A25" s="22" t="s">
        <v>0</v>
      </c>
      <c r="B25" s="22" t="s">
        <v>9</v>
      </c>
      <c r="C25" s="21">
        <v>10013710.68</v>
      </c>
      <c r="D25" s="21">
        <v>10488586.93</v>
      </c>
      <c r="E25" s="21">
        <v>9768560</v>
      </c>
      <c r="F25" s="21">
        <v>9768560</v>
      </c>
      <c r="G25" s="21">
        <v>10486198.93</v>
      </c>
    </row>
    <row r="26" spans="1:7" ht="22.5">
      <c r="A26" s="22"/>
      <c r="B26" s="22" t="s">
        <v>17</v>
      </c>
      <c r="C26" s="10">
        <v>4141503.08</v>
      </c>
      <c r="D26" s="11">
        <v>2188707.44</v>
      </c>
      <c r="E26" s="11">
        <v>500000</v>
      </c>
      <c r="F26" s="11">
        <v>500000</v>
      </c>
      <c r="G26" s="10">
        <v>2095112.94</v>
      </c>
    </row>
    <row r="27" spans="1:7" ht="15.75" customHeight="1">
      <c r="A27" s="17" t="s">
        <v>22</v>
      </c>
      <c r="B27" s="17"/>
      <c r="C27" s="12">
        <f t="shared" ref="C27" si="4">SUM(C25:C26)</f>
        <v>14155213.76</v>
      </c>
      <c r="D27" s="12">
        <f>SUM(D25:D26)</f>
        <v>12677294.369999999</v>
      </c>
      <c r="E27" s="12">
        <f t="shared" ref="E27:G27" si="5">SUM(E25:E26)</f>
        <v>10268560</v>
      </c>
      <c r="F27" s="12">
        <f t="shared" si="5"/>
        <v>10268560</v>
      </c>
      <c r="G27" s="12">
        <f t="shared" si="5"/>
        <v>12581311.869999999</v>
      </c>
    </row>
    <row r="28" spans="1:7" ht="33.75" customHeight="1">
      <c r="A28" s="22" t="s">
        <v>25</v>
      </c>
      <c r="B28" s="22" t="s">
        <v>6</v>
      </c>
      <c r="C28" s="21">
        <v>9616.15</v>
      </c>
      <c r="D28" s="21">
        <v>0</v>
      </c>
      <c r="E28" s="21">
        <v>0</v>
      </c>
      <c r="F28" s="21">
        <v>0</v>
      </c>
      <c r="G28" s="21">
        <v>0</v>
      </c>
    </row>
    <row r="29" spans="1:7" ht="56.25">
      <c r="A29" s="22"/>
      <c r="B29" s="22" t="s">
        <v>18</v>
      </c>
      <c r="C29" s="10">
        <v>2077850</v>
      </c>
      <c r="D29" s="11">
        <v>588914.61</v>
      </c>
      <c r="E29" s="11">
        <v>0</v>
      </c>
      <c r="F29" s="11">
        <v>0</v>
      </c>
      <c r="G29" s="10">
        <v>588914.61</v>
      </c>
    </row>
    <row r="30" spans="1:7">
      <c r="A30" s="17" t="s">
        <v>22</v>
      </c>
      <c r="B30" s="17"/>
      <c r="C30" s="12">
        <f t="shared" ref="C30" si="6">SUM(C28:C29)</f>
        <v>2087466.15</v>
      </c>
      <c r="D30" s="12">
        <f t="shared" ref="D30:G30" si="7">SUM(D28:D29)</f>
        <v>588914.61</v>
      </c>
      <c r="E30" s="12">
        <f t="shared" si="7"/>
        <v>0</v>
      </c>
      <c r="F30" s="12">
        <f t="shared" si="7"/>
        <v>0</v>
      </c>
      <c r="G30" s="12">
        <f t="shared" si="7"/>
        <v>588914.61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8">SUM(C31:C31)</f>
        <v>0</v>
      </c>
      <c r="D32" s="13">
        <f t="shared" ref="D32:G32" si="9">SUM(D31:D31)</f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</row>
    <row r="33" spans="1:7" ht="22.5">
      <c r="A33" s="22" t="s">
        <v>26</v>
      </c>
      <c r="B33" s="22" t="s">
        <v>8</v>
      </c>
      <c r="C33" s="21">
        <v>15486354.470000001</v>
      </c>
      <c r="D33" s="21">
        <v>16015807.35</v>
      </c>
      <c r="E33" s="21">
        <v>16095510</v>
      </c>
      <c r="F33" s="21">
        <v>16095510</v>
      </c>
      <c r="G33" s="21">
        <v>16015807.35</v>
      </c>
    </row>
    <row r="34" spans="1:7" ht="45">
      <c r="A34" s="22"/>
      <c r="B34" s="22" t="s">
        <v>19</v>
      </c>
      <c r="C34" s="21">
        <v>78579202.359999999</v>
      </c>
      <c r="D34" s="21">
        <v>70706008.150000006</v>
      </c>
      <c r="E34" s="21">
        <v>55815820</v>
      </c>
      <c r="F34" s="21">
        <v>55815820</v>
      </c>
      <c r="G34" s="21">
        <v>67705658.150000006</v>
      </c>
    </row>
    <row r="35" spans="1:7">
      <c r="A35" s="17" t="s">
        <v>22</v>
      </c>
      <c r="B35" s="17"/>
      <c r="C35" s="12">
        <f t="shared" ref="C35" si="10">C34+C33</f>
        <v>94065556.829999998</v>
      </c>
      <c r="D35" s="12">
        <f>D34+D33</f>
        <v>86721815.5</v>
      </c>
      <c r="E35" s="12">
        <f t="shared" ref="E35:F35" si="11">E34+E33</f>
        <v>71911330</v>
      </c>
      <c r="F35" s="12">
        <f t="shared" si="11"/>
        <v>71911330</v>
      </c>
      <c r="G35" s="12">
        <f t="shared" ref="G35" si="12">G34+G33</f>
        <v>83721465.5</v>
      </c>
    </row>
    <row r="36" spans="1:7" ht="22.5">
      <c r="A36" s="22" t="s">
        <v>33</v>
      </c>
      <c r="B36" s="22" t="s">
        <v>2</v>
      </c>
      <c r="C36" s="21">
        <v>163072229.28</v>
      </c>
      <c r="D36" s="21">
        <v>240593728.66</v>
      </c>
      <c r="E36" s="21">
        <v>149237810</v>
      </c>
      <c r="F36" s="21">
        <v>149237810</v>
      </c>
      <c r="G36" s="21">
        <v>240593728.66</v>
      </c>
    </row>
    <row r="37" spans="1:7" ht="45">
      <c r="A37" s="22"/>
      <c r="B37" s="22" t="s">
        <v>10</v>
      </c>
      <c r="C37" s="21">
        <v>0</v>
      </c>
      <c r="D37" s="21">
        <v>6496335.2800000003</v>
      </c>
      <c r="E37" s="21">
        <v>4253836.78</v>
      </c>
      <c r="F37" s="21">
        <v>0</v>
      </c>
      <c r="G37" s="21">
        <v>6496335.2800000003</v>
      </c>
    </row>
    <row r="38" spans="1:7" ht="22.5">
      <c r="A38" s="22"/>
      <c r="B38" s="22" t="s">
        <v>20</v>
      </c>
      <c r="C38" s="21">
        <v>243201.8</v>
      </c>
      <c r="D38" s="21">
        <v>31839.4</v>
      </c>
      <c r="E38" s="21">
        <v>250000</v>
      </c>
      <c r="F38" s="21">
        <v>250000</v>
      </c>
      <c r="G38" s="21">
        <v>31839.4</v>
      </c>
    </row>
    <row r="39" spans="1:7">
      <c r="A39" s="17" t="s">
        <v>22</v>
      </c>
      <c r="B39" s="17"/>
      <c r="C39" s="12">
        <f t="shared" ref="C39" si="13">SUM(C36:C38)</f>
        <v>163315431.08000001</v>
      </c>
      <c r="D39" s="12">
        <f>SUM(D36:D38)</f>
        <v>247121903.34</v>
      </c>
      <c r="E39" s="12">
        <f t="shared" ref="E39:G39" si="14">SUM(E36:E38)</f>
        <v>153741646.78</v>
      </c>
      <c r="F39" s="12">
        <f t="shared" si="14"/>
        <v>149487810</v>
      </c>
      <c r="G39" s="12">
        <f t="shared" si="14"/>
        <v>247121903.34</v>
      </c>
    </row>
    <row r="40" spans="1:7" ht="45">
      <c r="A40" s="24" t="s">
        <v>27</v>
      </c>
      <c r="B40" s="22" t="s">
        <v>10</v>
      </c>
      <c r="C40" s="10">
        <v>0</v>
      </c>
      <c r="D40" s="10">
        <v>4350415.17</v>
      </c>
      <c r="E40" s="10">
        <v>8695507.6400000006</v>
      </c>
      <c r="F40" s="10">
        <v>0</v>
      </c>
      <c r="G40" s="10">
        <v>4350415.17</v>
      </c>
    </row>
    <row r="41" spans="1:7" ht="22.5">
      <c r="A41" s="24"/>
      <c r="B41" s="22" t="s">
        <v>20</v>
      </c>
      <c r="C41" s="21">
        <v>1381398812.1600001</v>
      </c>
      <c r="D41" s="21">
        <v>1505361593.01</v>
      </c>
      <c r="E41" s="21">
        <v>1385583593.8</v>
      </c>
      <c r="F41" s="21">
        <v>1389882135.0999999</v>
      </c>
      <c r="G41" s="21">
        <v>1488207225.45</v>
      </c>
    </row>
    <row r="42" spans="1:7">
      <c r="A42" s="18" t="s">
        <v>22</v>
      </c>
      <c r="B42" s="18"/>
      <c r="C42" s="13">
        <f>C41+C40</f>
        <v>1381398812.1600001</v>
      </c>
      <c r="D42" s="13">
        <f t="shared" ref="D42:G42" si="15">D41+D40</f>
        <v>1509712008.1800001</v>
      </c>
      <c r="E42" s="13">
        <f t="shared" si="15"/>
        <v>1394279101.4400001</v>
      </c>
      <c r="F42" s="13">
        <f t="shared" si="15"/>
        <v>1389882135.0999999</v>
      </c>
      <c r="G42" s="13">
        <f t="shared" si="15"/>
        <v>1492557640.6200001</v>
      </c>
    </row>
    <row r="43" spans="1:7" ht="33.75">
      <c r="A43" s="22" t="s">
        <v>28</v>
      </c>
      <c r="B43" s="22" t="s">
        <v>21</v>
      </c>
      <c r="C43" s="21">
        <v>99137475</v>
      </c>
      <c r="D43" s="21">
        <v>0</v>
      </c>
      <c r="E43" s="21">
        <v>0</v>
      </c>
      <c r="F43" s="21">
        <v>0</v>
      </c>
      <c r="G43" s="21">
        <v>0</v>
      </c>
    </row>
    <row r="44" spans="1:7" ht="45">
      <c r="A44" s="22"/>
      <c r="B44" s="22" t="s">
        <v>10</v>
      </c>
      <c r="C44" s="21">
        <v>37710</v>
      </c>
      <c r="D44" s="21">
        <v>0</v>
      </c>
      <c r="E44" s="21">
        <v>0</v>
      </c>
      <c r="F44" s="21">
        <v>0</v>
      </c>
      <c r="G44" s="21">
        <v>0</v>
      </c>
    </row>
    <row r="45" spans="1:7" ht="33.75">
      <c r="A45" s="22"/>
      <c r="B45" s="22" t="s">
        <v>11</v>
      </c>
      <c r="C45" s="21">
        <v>1587371.01</v>
      </c>
      <c r="D45" s="21">
        <v>0</v>
      </c>
      <c r="E45" s="21">
        <v>0</v>
      </c>
      <c r="F45" s="21">
        <v>0</v>
      </c>
      <c r="G45" s="21">
        <v>0</v>
      </c>
    </row>
    <row r="46" spans="1:7" ht="22.5">
      <c r="A46" s="22"/>
      <c r="B46" s="22" t="s">
        <v>17</v>
      </c>
      <c r="C46" s="10">
        <v>9400</v>
      </c>
      <c r="D46" s="11">
        <v>393204.07</v>
      </c>
      <c r="E46" s="11">
        <v>0</v>
      </c>
      <c r="F46" s="11">
        <v>0</v>
      </c>
      <c r="G46" s="10">
        <v>393204.07</v>
      </c>
    </row>
    <row r="47" spans="1:7">
      <c r="A47" s="17" t="s">
        <v>22</v>
      </c>
      <c r="B47" s="17"/>
      <c r="C47" s="12">
        <f>SUM(C43:C46)</f>
        <v>100771956.01000001</v>
      </c>
      <c r="D47" s="12">
        <f t="shared" ref="D47:F47" si="16">SUM(D43:D46)</f>
        <v>393204.07</v>
      </c>
      <c r="E47" s="12">
        <f t="shared" si="16"/>
        <v>0</v>
      </c>
      <c r="F47" s="12">
        <f t="shared" si="16"/>
        <v>0</v>
      </c>
      <c r="G47" s="12">
        <f>SUM(G43:G46)</f>
        <v>393204.07</v>
      </c>
    </row>
    <row r="48" spans="1:7">
      <c r="A48" s="19" t="s">
        <v>24</v>
      </c>
      <c r="B48" s="19"/>
      <c r="C48" s="14">
        <f>C5+C24+C27+C30+C32+C35+C39+C42+C47</f>
        <v>2539745723.5600004</v>
      </c>
      <c r="D48" s="14">
        <f>D5+D24+D27+D30+D32+D35+D39+D42+D47</f>
        <v>2710909017.1600003</v>
      </c>
      <c r="E48" s="14">
        <f>E5+E24+E27+E30+E32+E35+E39+E42+E47</f>
        <v>2108206041.1600001</v>
      </c>
      <c r="F48" s="14">
        <f>F5+F24+F27+F30+F32+F35+F39+F42+F47</f>
        <v>1882146165.0999999</v>
      </c>
      <c r="G48" s="14">
        <f>G5+G24+G27+G30+G32+G35+G39+G42+G47</f>
        <v>2644206439.4100003</v>
      </c>
    </row>
    <row r="49" spans="1:7">
      <c r="A49" s="15"/>
      <c r="B49" s="15"/>
      <c r="C49" s="16"/>
      <c r="D49" s="16"/>
      <c r="E49" s="16"/>
      <c r="F49" s="16"/>
      <c r="G49" s="16"/>
    </row>
    <row r="50" spans="1:7">
      <c r="A50" s="15"/>
      <c r="B50" s="15"/>
      <c r="C50" s="16"/>
      <c r="D50" s="16"/>
      <c r="E50" s="16"/>
      <c r="F50" s="16"/>
      <c r="G50" s="16"/>
    </row>
    <row r="51" spans="1:7" ht="12.75" customHeight="1">
      <c r="D51" s="6"/>
      <c r="E51" s="6"/>
      <c r="F51" s="6"/>
      <c r="G51" s="6"/>
    </row>
    <row r="52" spans="1:7" ht="22.5" customHeight="1">
      <c r="A52" s="8"/>
      <c r="B52" s="7"/>
      <c r="C52" s="4" t="s">
        <v>37</v>
      </c>
      <c r="D52" s="4" t="s">
        <v>32</v>
      </c>
      <c r="E52" s="4" t="s">
        <v>36</v>
      </c>
      <c r="F52" s="4" t="s">
        <v>38</v>
      </c>
      <c r="G52" s="4" t="s">
        <v>41</v>
      </c>
    </row>
    <row r="53" spans="1:7" ht="12.75" customHeight="1">
      <c r="A53" s="8"/>
      <c r="B53" s="22" t="s">
        <v>30</v>
      </c>
      <c r="C53" s="9">
        <f>C4+C21+C22+C25+C28+C30</f>
        <v>93276865.450000018</v>
      </c>
      <c r="D53" s="9">
        <f>D4+D21+D22+D23+D26+D29+D46</f>
        <v>85841522.089999989</v>
      </c>
      <c r="E53" s="9">
        <f>E4+E21+E22+E23+E26+E29+E46</f>
        <v>55666960</v>
      </c>
      <c r="F53" s="9">
        <f>F4+F21+F22+F23+F26+F29+F46</f>
        <v>55245660</v>
      </c>
      <c r="G53" s="9">
        <f>G4+G21+G22+G23+G26+G29+G46</f>
        <v>83148305.999999985</v>
      </c>
    </row>
    <row r="54" spans="1:7" ht="12.75" customHeight="1">
      <c r="A54" s="8"/>
      <c r="B54" s="7" t="s">
        <v>31</v>
      </c>
      <c r="C54" s="9">
        <f>C48-C53</f>
        <v>2446468858.1100006</v>
      </c>
      <c r="D54" s="9">
        <f>D7+D8+D9+D10+D11+D12+D13+D14+D16+D17+D18+D19+D25+D28+D33+D34+D36+D38+D41+D43+D44+D45+D40+D37+D20+D6+D15</f>
        <v>2625067495.0700002</v>
      </c>
      <c r="E54" s="9">
        <f t="shared" ref="E54:G54" si="17">E7+E8+E9+E10+E11+E12+E13+E14+E16+E17+E18+E19+E25+E28+E33+E34+E36+E38+E41+E43+E44+E45+E40+E37+E20+E6+E15</f>
        <v>2052539081.1600001</v>
      </c>
      <c r="F54" s="9">
        <f t="shared" si="17"/>
        <v>1826900505.0999999</v>
      </c>
      <c r="G54" s="9">
        <f t="shared" si="17"/>
        <v>2561058133.4100003</v>
      </c>
    </row>
    <row r="55" spans="1:7" ht="12.75" customHeight="1">
      <c r="A55" s="8"/>
      <c r="B55" s="7" t="s">
        <v>34</v>
      </c>
      <c r="C55" s="9">
        <f>C53+C54</f>
        <v>2539745723.5600004</v>
      </c>
      <c r="D55" s="9">
        <f>D53+D54</f>
        <v>2710909017.1600003</v>
      </c>
      <c r="E55" s="9">
        <f t="shared" ref="E55:F55" si="18">E53+E54</f>
        <v>2108206041.1600001</v>
      </c>
      <c r="F55" s="9">
        <f t="shared" si="18"/>
        <v>1882146165.0999999</v>
      </c>
      <c r="G55" s="9">
        <f>G53+G54</f>
        <v>2644206439.4100003</v>
      </c>
    </row>
    <row r="56" spans="1:7" ht="12.75" customHeight="1">
      <c r="D56" s="6"/>
    </row>
  </sheetData>
  <mergeCells count="3">
    <mergeCell ref="A1:F1"/>
    <mergeCell ref="A40:A41"/>
    <mergeCell ref="A6:A23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Пользователь Windows</cp:lastModifiedBy>
  <cp:lastPrinted>2020-10-12T10:01:21Z</cp:lastPrinted>
  <dcterms:created xsi:type="dcterms:W3CDTF">2017-03-27T08:05:50Z</dcterms:created>
  <dcterms:modified xsi:type="dcterms:W3CDTF">2021-01-25T05:34:59Z</dcterms:modified>
</cp:coreProperties>
</file>