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'Общее'!$7:$9</definedName>
    <definedName name="_xlnm.Print_Area" localSheetId="0">'Общее'!$A$1:$K$135</definedName>
  </definedNames>
  <calcPr fullCalcOnLoad="1"/>
</workbook>
</file>

<file path=xl/sharedStrings.xml><?xml version="1.0" encoding="utf-8"?>
<sst xmlns="http://schemas.openxmlformats.org/spreadsheetml/2006/main" count="301" uniqueCount="111">
  <si>
    <t>№ строки</t>
  </si>
  <si>
    <t>Год ввода</t>
  </si>
  <si>
    <t>2</t>
  </si>
  <si>
    <t>1</t>
  </si>
  <si>
    <t>краевой бюджет</t>
  </si>
  <si>
    <t>федеральный бюджет</t>
  </si>
  <si>
    <t>Бюджетная классификация</t>
  </si>
  <si>
    <t>ГРБС</t>
  </si>
  <si>
    <t>Р/Пр</t>
  </si>
  <si>
    <t>КЦСР</t>
  </si>
  <si>
    <t>ВР</t>
  </si>
  <si>
    <t>I</t>
  </si>
  <si>
    <t>Администрация города Минусинска</t>
  </si>
  <si>
    <t>Обеспечение транспортной инфраструктуры муниципального образования город Минусинск</t>
  </si>
  <si>
    <t>005</t>
  </si>
  <si>
    <t>0409</t>
  </si>
  <si>
    <t>0400000000</t>
  </si>
  <si>
    <t>410</t>
  </si>
  <si>
    <t>к решению Минусинского городского Совета депутатов</t>
  </si>
  <si>
    <t>1000000000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</si>
  <si>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</si>
  <si>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</si>
  <si>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3.1.</t>
  </si>
  <si>
    <t>0502</t>
  </si>
  <si>
    <t>0300000000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</si>
  <si>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</si>
  <si>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</si>
  <si>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бюджет города</t>
  </si>
  <si>
    <t>1.1.</t>
  </si>
  <si>
    <t>4.1.</t>
  </si>
  <si>
    <t>0500000000</t>
  </si>
  <si>
    <t>Обеспечение жизнедеятельности территории</t>
  </si>
  <si>
    <t>1.2.</t>
  </si>
  <si>
    <t>реконструкция транспортной развязки автомобильных дорог на подходах к мосту в районе ССК, за счет средств дорожного фонда</t>
  </si>
  <si>
    <t>04100S3950</t>
  </si>
  <si>
    <t>3.2.</t>
  </si>
  <si>
    <t>0505</t>
  </si>
  <si>
    <t>031G552430</t>
  </si>
  <si>
    <t>обеспечение мероприятий по переселению граждан из аварийного жилищного фонда</t>
  </si>
  <si>
    <t>0501</t>
  </si>
  <si>
    <t>053F367484</t>
  </si>
  <si>
    <t>053F367483</t>
  </si>
  <si>
    <t>053F36748S</t>
  </si>
  <si>
    <t>II</t>
  </si>
  <si>
    <t>Управление образования администрации города Минусинска</t>
  </si>
  <si>
    <t>045</t>
  </si>
  <si>
    <t>1.</t>
  </si>
  <si>
    <t>реконструкция МОБУ "Основная общеобразовательная школа № 5"</t>
  </si>
  <si>
    <t>0702</t>
  </si>
  <si>
    <t>13200S5620</t>
  </si>
  <si>
    <t>460</t>
  </si>
  <si>
    <t>Отдел спорта и молодежной политики администрации города Минусинска</t>
  </si>
  <si>
    <t>015</t>
  </si>
  <si>
    <t>0800000000</t>
  </si>
  <si>
    <t>реконструкция стадиона "Электрон" (проектно-сметная документация)</t>
  </si>
  <si>
    <t>1101</t>
  </si>
  <si>
    <t>0810080680</t>
  </si>
  <si>
    <t>0410081230</t>
  </si>
  <si>
    <t>0320081450</t>
  </si>
  <si>
    <t>строительство кольцевого водопровода</t>
  </si>
  <si>
    <t xml:space="preserve">строительство сетей уличного освещения </t>
  </si>
  <si>
    <t xml:space="preserve">разработка проектно-сметной документации на строительство, капитальный ремонт и реконструкцию автомобильных дорог, за счет средств дорожного фонда города Минусинска </t>
  </si>
  <si>
    <t>получение технических условий и разработка проектно-сметной документации на строительство сетей уличного освещения</t>
  </si>
  <si>
    <t>КАПИТАЛЬНЫЕ ВЛОЖЕНИЯ - ВСЕГО, в том числе</t>
  </si>
  <si>
    <t>5.1.</t>
  </si>
  <si>
    <t>0320081430</t>
  </si>
  <si>
    <t>Развитие образования города Минусинска</t>
  </si>
  <si>
    <t>создание дополнительных мест в образовательных организациях, осуществляющих деятельность по общеобразовательным программам дошкольного образования</t>
  </si>
  <si>
    <t>1300000000</t>
  </si>
  <si>
    <t>0701</t>
  </si>
  <si>
    <t>13100S6170</t>
  </si>
  <si>
    <t>Эффективное управление муниципальным имуществом города Минусинска</t>
  </si>
  <si>
    <t>4.2.</t>
  </si>
  <si>
    <t>разработка проектно-сметной документации с получением заключения государственной экспертизы на мероприятие по понижению уровня грунтовых вод</t>
  </si>
  <si>
    <t>0510082570</t>
  </si>
  <si>
    <t>Физическая культура и спорт в муниципальном образовании город Минусинск</t>
  </si>
  <si>
    <t>1.3.</t>
  </si>
  <si>
    <t>0410082450</t>
  </si>
  <si>
    <t>Проведение государственной экспертизы проектной документации, строительного контроля, авторского надзора за строительством, реконструкцией объектов, за счет средств дорожного фонда города Минусинска</t>
  </si>
  <si>
    <t>2021/
2023</t>
  </si>
  <si>
    <t>Фонд содействия реформированию ЖКХ</t>
  </si>
  <si>
    <t>строительство кольцевого водопровода в г.Минусинске</t>
  </si>
  <si>
    <t>10100R0820</t>
  </si>
  <si>
    <t>0113</t>
  </si>
  <si>
    <t>2.2.</t>
  </si>
  <si>
    <t>приобретение объектов недвижимого имущества в муниципальную собственность</t>
  </si>
  <si>
    <t>2021/
2022</t>
  </si>
  <si>
    <t>031F552430</t>
  </si>
  <si>
    <t>0310081340</t>
  </si>
  <si>
    <t>3.3.</t>
  </si>
  <si>
    <t>0310081360</t>
  </si>
  <si>
    <t>проведение проектно-изыскательских работ для строительства участков водопровода в п.Зеленый Бор</t>
  </si>
  <si>
    <t>05300S4620</t>
  </si>
  <si>
    <t>5.</t>
  </si>
  <si>
    <t>Непрограммные расходы</t>
  </si>
  <si>
    <t>Подключение уличного освещения на подходах к мосту в районе ССК (ПСД)</t>
  </si>
  <si>
    <t>Главный распорядитель бюджетных средств, муниципальная программа, непрограммные расходы, объект</t>
  </si>
  <si>
    <t>9140083020</t>
  </si>
  <si>
    <t>Культура города Минусинска</t>
  </si>
  <si>
    <t>0801</t>
  </si>
  <si>
    <t>02100S4480</t>
  </si>
  <si>
    <t>Мероприятия по сохранению объекта культурного наследия «Памятник погибшим Минусинцам - участникам Великой Отечественной войны 1941-1945гг.»</t>
  </si>
  <si>
    <t>модернизация сетей уличного освещения</t>
  </si>
  <si>
    <t>0320081440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</si>
  <si>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</si>
  <si>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</si>
  <si>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</si>
  <si>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</si>
  <si>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Приложение 7</t>
  </si>
  <si>
    <t>Перечень строек и объектов в 2021 году</t>
  </si>
  <si>
    <t>от 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</si>
</sst>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0" fontId="21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2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zoomScaleSheetLayoutView="100" workbookViewId="0" topLeftCell="A79">
      <selection activeCell="H123" sqref="H123"/>
    </sheetView>
  </sheetViews>
  <sheetFormatPr defaultColWidth="9.00390625" defaultRowHeight="12.75"/>
  <cols>
    <col min="1" max="1" width="8.125" style="5" customWidth="1"/>
    <col min="2" max="2" width="92.875" style="6" customWidth="1"/>
    <col min="3" max="4" width="8.75390625" style="6" customWidth="1"/>
    <col min="5" max="5" width="12.625" style="6" customWidth="1"/>
    <col min="6" max="6" width="7.625" style="6" customWidth="1"/>
    <col min="7" max="7" width="7.875" style="7" customWidth="1"/>
    <col min="8" max="8" width="14.25390625" style="7" customWidth="1"/>
    <col min="9" max="9" width="15.00390625" style="1" customWidth="1"/>
    <col min="10" max="10" width="14.875" style="1" customWidth="1"/>
    <col min="11" max="11" width="13.125" style="1" customWidth="1"/>
    <col min="12" max="12" width="15.125" style="1" customWidth="1"/>
    <col min="13" max="14" width="13.75390625" style="1" customWidth="1"/>
    <col min="15" max="15" width="12.00390625" style="1" customWidth="1"/>
    <col min="16" max="16" width="12.875" style="1" customWidth="1"/>
    <col min="17" max="17" width="12.625" style="1" customWidth="1"/>
    <col min="18" max="16384" width="9.125" style="1" customWidth="1"/>
  </cols>
  <sheetData>
    <row r="1" spans="1:11" ht="18.75">
      <c r="A1" s="34" t="s">
        <v>108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.7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8.75">
      <c r="A3" s="34" t="s">
        <v>110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0" ht="15.75">
      <c r="A4" s="36"/>
      <c r="B4" s="37"/>
      <c r="C4" s="37"/>
      <c r="D4" s="37"/>
      <c r="E4" s="37"/>
      <c r="F4" s="37"/>
      <c r="G4" s="37"/>
      <c r="H4" s="37"/>
      <c r="I4" s="37"/>
      <c r="J4" s="37"/>
    </row>
    <row r="5" spans="1:10" ht="18.75">
      <c r="A5" s="32" t="s">
        <v>109</v>
      </c>
      <c r="B5" s="32"/>
      <c r="C5" s="32"/>
      <c r="D5" s="32"/>
      <c r="E5" s="32"/>
      <c r="F5" s="32"/>
      <c r="G5" s="32"/>
      <c r="H5" s="32"/>
      <c r="I5" s="32"/>
      <c r="J5" s="32"/>
    </row>
    <row r="6" spans="1:11" ht="15.7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s="9" customFormat="1" ht="15.75" customHeight="1">
      <c r="A7" s="41" t="s">
        <v>0</v>
      </c>
      <c r="B7" s="33" t="s">
        <v>96</v>
      </c>
      <c r="C7" s="33" t="s">
        <v>6</v>
      </c>
      <c r="D7" s="33"/>
      <c r="E7" s="33"/>
      <c r="F7" s="33"/>
      <c r="G7" s="33" t="s">
        <v>1</v>
      </c>
      <c r="H7" s="35" t="s">
        <v>104</v>
      </c>
      <c r="I7" s="35" t="s">
        <v>105</v>
      </c>
      <c r="J7" s="35" t="s">
        <v>106</v>
      </c>
      <c r="K7" s="35" t="s">
        <v>107</v>
      </c>
    </row>
    <row r="8" spans="1:11" s="9" customFormat="1" ht="53.25" customHeight="1">
      <c r="A8" s="41"/>
      <c r="B8" s="33"/>
      <c r="C8" s="8" t="s">
        <v>7</v>
      </c>
      <c r="D8" s="8" t="s">
        <v>8</v>
      </c>
      <c r="E8" s="8" t="s">
        <v>9</v>
      </c>
      <c r="F8" s="8" t="s">
        <v>10</v>
      </c>
      <c r="G8" s="33"/>
      <c r="H8" s="35"/>
      <c r="I8" s="35"/>
      <c r="J8" s="35"/>
      <c r="K8" s="35"/>
    </row>
    <row r="9" spans="1:11" ht="15.75">
      <c r="A9" s="10"/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1">
        <v>6</v>
      </c>
      <c r="H9" s="11">
        <v>7</v>
      </c>
      <c r="I9" s="3">
        <v>8</v>
      </c>
      <c r="J9" s="3">
        <v>9</v>
      </c>
      <c r="K9" s="3">
        <v>10</v>
      </c>
    </row>
    <row r="10" spans="1:14" s="14" customFormat="1" ht="15.75">
      <c r="A10" s="10"/>
      <c r="B10" s="38" t="s">
        <v>63</v>
      </c>
      <c r="C10" s="38"/>
      <c r="D10" s="38"/>
      <c r="E10" s="38"/>
      <c r="F10" s="38"/>
      <c r="G10" s="38"/>
      <c r="H10" s="28">
        <f>SUM(H11:H14)</f>
        <v>305181.10000000003</v>
      </c>
      <c r="I10" s="28">
        <f>SUM(I11:I14)</f>
        <v>303723.80000000005</v>
      </c>
      <c r="J10" s="28">
        <f>SUM(J11:J14)</f>
        <v>277483.99000000005</v>
      </c>
      <c r="K10" s="28">
        <f>J10/I10*100</f>
        <v>91.36063423412982</v>
      </c>
      <c r="L10" s="13"/>
      <c r="M10" s="13"/>
      <c r="N10" s="13"/>
    </row>
    <row r="11" spans="1:14" s="14" customFormat="1" ht="15.75">
      <c r="A11" s="10"/>
      <c r="B11" s="2" t="s">
        <v>4</v>
      </c>
      <c r="C11" s="12"/>
      <c r="D11" s="12"/>
      <c r="E11" s="12"/>
      <c r="F11" s="12"/>
      <c r="G11" s="12"/>
      <c r="H11" s="28">
        <f aca="true" t="shared" si="0" ref="H11:J12">H16+H103+H125</f>
        <v>102151.29000000001</v>
      </c>
      <c r="I11" s="28">
        <f t="shared" si="0"/>
        <v>102151.29000000001</v>
      </c>
      <c r="J11" s="28">
        <f t="shared" si="0"/>
        <v>86375.04</v>
      </c>
      <c r="K11" s="28">
        <f aca="true" t="shared" si="1" ref="K11:K72">J11/I11*100</f>
        <v>84.55599532810596</v>
      </c>
      <c r="L11" s="13"/>
      <c r="M11" s="13"/>
      <c r="N11" s="13"/>
    </row>
    <row r="12" spans="1:14" ht="15.75">
      <c r="A12" s="10"/>
      <c r="B12" s="2" t="s">
        <v>5</v>
      </c>
      <c r="C12" s="15"/>
      <c r="D12" s="15"/>
      <c r="E12" s="15"/>
      <c r="F12" s="15"/>
      <c r="G12" s="12"/>
      <c r="H12" s="28">
        <f t="shared" si="0"/>
        <v>131611.29</v>
      </c>
      <c r="I12" s="28">
        <f t="shared" si="0"/>
        <v>131611.29</v>
      </c>
      <c r="J12" s="28">
        <f t="shared" si="0"/>
        <v>131611.29</v>
      </c>
      <c r="K12" s="28">
        <f t="shared" si="1"/>
        <v>100</v>
      </c>
      <c r="L12" s="13"/>
      <c r="M12" s="13"/>
      <c r="N12" s="13"/>
    </row>
    <row r="13" spans="1:14" ht="15.75">
      <c r="A13" s="10"/>
      <c r="B13" s="2" t="s">
        <v>80</v>
      </c>
      <c r="C13" s="15"/>
      <c r="D13" s="15"/>
      <c r="E13" s="15"/>
      <c r="F13" s="15"/>
      <c r="G13" s="12"/>
      <c r="H13" s="28">
        <f>H80</f>
        <v>53350.06</v>
      </c>
      <c r="I13" s="28">
        <f>I80</f>
        <v>51892.76</v>
      </c>
      <c r="J13" s="28">
        <f>J80</f>
        <v>49712.2</v>
      </c>
      <c r="K13" s="28">
        <f t="shared" si="1"/>
        <v>95.79794946347042</v>
      </c>
      <c r="L13" s="13"/>
      <c r="M13" s="13"/>
      <c r="N13" s="13"/>
    </row>
    <row r="14" spans="1:14" s="18" customFormat="1" ht="15.75">
      <c r="A14" s="16"/>
      <c r="B14" s="2" t="s">
        <v>27</v>
      </c>
      <c r="C14" s="15"/>
      <c r="D14" s="15"/>
      <c r="E14" s="15"/>
      <c r="F14" s="15"/>
      <c r="G14" s="16"/>
      <c r="H14" s="28">
        <f>H18+H105+H127</f>
        <v>18068.46</v>
      </c>
      <c r="I14" s="28">
        <f>I18+I105+I127</f>
        <v>18068.46</v>
      </c>
      <c r="J14" s="28">
        <f>J18+J105+J127</f>
        <v>9785.46</v>
      </c>
      <c r="K14" s="28">
        <f t="shared" si="1"/>
        <v>54.15768693070687</v>
      </c>
      <c r="L14" s="17"/>
      <c r="M14" s="17"/>
      <c r="N14" s="17"/>
    </row>
    <row r="15" spans="1:14" ht="15.75">
      <c r="A15" s="11" t="s">
        <v>11</v>
      </c>
      <c r="B15" s="12" t="s">
        <v>12</v>
      </c>
      <c r="C15" s="4" t="s">
        <v>14</v>
      </c>
      <c r="D15" s="12"/>
      <c r="E15" s="12"/>
      <c r="F15" s="12"/>
      <c r="G15" s="12"/>
      <c r="H15" s="29">
        <f>SUM(H16:H18)</f>
        <v>248831.04</v>
      </c>
      <c r="I15" s="29">
        <f>SUM(I16:I18)</f>
        <v>248831.04</v>
      </c>
      <c r="J15" s="29">
        <f>SUM(J16:J18)</f>
        <v>224771.79</v>
      </c>
      <c r="K15" s="28">
        <f t="shared" si="1"/>
        <v>90.33108972256836</v>
      </c>
      <c r="L15" s="13"/>
      <c r="M15" s="13"/>
      <c r="N15" s="13"/>
    </row>
    <row r="16" spans="1:14" ht="15.75">
      <c r="A16" s="11"/>
      <c r="B16" s="2" t="s">
        <v>4</v>
      </c>
      <c r="C16" s="12"/>
      <c r="D16" s="12"/>
      <c r="E16" s="12"/>
      <c r="F16" s="12"/>
      <c r="G16" s="12"/>
      <c r="H16" s="29">
        <f>H20+H36+H49+H78+H95+H116</f>
        <v>102151.29000000001</v>
      </c>
      <c r="I16" s="29">
        <f>I20+I36+I49+I78+I95+I116</f>
        <v>102151.29000000001</v>
      </c>
      <c r="J16" s="29">
        <f>J20+J36+J49+J78+J95+J116</f>
        <v>86375.04</v>
      </c>
      <c r="K16" s="28">
        <f t="shared" si="1"/>
        <v>84.55599532810596</v>
      </c>
      <c r="L16" s="13"/>
      <c r="M16" s="13"/>
      <c r="N16" s="13"/>
    </row>
    <row r="17" spans="1:14" ht="15.75">
      <c r="A17" s="19"/>
      <c r="B17" s="2" t="s">
        <v>5</v>
      </c>
      <c r="C17" s="15"/>
      <c r="D17" s="15"/>
      <c r="E17" s="15"/>
      <c r="F17" s="15"/>
      <c r="G17" s="12"/>
      <c r="H17" s="29">
        <f>H21+H37+H50</f>
        <v>131611.29</v>
      </c>
      <c r="I17" s="29">
        <f>I21+I37+I50</f>
        <v>131611.29</v>
      </c>
      <c r="J17" s="29">
        <f>J21+J37+J50</f>
        <v>131611.29</v>
      </c>
      <c r="K17" s="28">
        <f t="shared" si="1"/>
        <v>100</v>
      </c>
      <c r="L17" s="20"/>
      <c r="M17" s="20"/>
      <c r="N17" s="20"/>
    </row>
    <row r="18" spans="1:11" ht="15.75">
      <c r="A18" s="19"/>
      <c r="B18" s="2" t="s">
        <v>27</v>
      </c>
      <c r="C18" s="15"/>
      <c r="D18" s="15"/>
      <c r="E18" s="15"/>
      <c r="F18" s="15"/>
      <c r="G18" s="12"/>
      <c r="H18" s="29">
        <f>H22+H38+H51+H81+H97+H120+H118</f>
        <v>15068.460000000001</v>
      </c>
      <c r="I18" s="29">
        <f>I22+I38+I51+I81+I97+I120+I118</f>
        <v>15068.460000000001</v>
      </c>
      <c r="J18" s="29">
        <f>J22+J38+J51+J81+J97+J120+J118</f>
        <v>6785.46</v>
      </c>
      <c r="K18" s="28">
        <f t="shared" si="1"/>
        <v>45.03087906793395</v>
      </c>
    </row>
    <row r="19" spans="1:11" s="14" customFormat="1" ht="16.5" customHeight="1">
      <c r="A19" s="21" t="s">
        <v>3</v>
      </c>
      <c r="B19" s="2" t="s">
        <v>13</v>
      </c>
      <c r="C19" s="4"/>
      <c r="D19" s="2"/>
      <c r="E19" s="4" t="s">
        <v>16</v>
      </c>
      <c r="F19" s="2"/>
      <c r="G19" s="3"/>
      <c r="H19" s="28">
        <f>H20+H21+H22</f>
        <v>3366</v>
      </c>
      <c r="I19" s="28">
        <f>I20+I21+I22</f>
        <v>3366</v>
      </c>
      <c r="J19" s="28">
        <f>J20+J21+J22</f>
        <v>2203</v>
      </c>
      <c r="K19" s="28">
        <f t="shared" si="1"/>
        <v>65.4486036838978</v>
      </c>
    </row>
    <row r="20" spans="1:11" s="14" customFormat="1" ht="15.75">
      <c r="A20" s="21"/>
      <c r="B20" s="2" t="s">
        <v>4</v>
      </c>
      <c r="C20" s="2"/>
      <c r="D20" s="2"/>
      <c r="E20" s="4"/>
      <c r="F20" s="2"/>
      <c r="G20" s="3"/>
      <c r="H20" s="28">
        <f>H24+H28</f>
        <v>0</v>
      </c>
      <c r="I20" s="28">
        <f>I24+I28</f>
        <v>0</v>
      </c>
      <c r="J20" s="28">
        <f>J24+J28</f>
        <v>0</v>
      </c>
      <c r="K20" s="28"/>
    </row>
    <row r="21" spans="1:11" s="14" customFormat="1" ht="15.75">
      <c r="A21" s="21"/>
      <c r="B21" s="2" t="s">
        <v>5</v>
      </c>
      <c r="C21" s="2"/>
      <c r="D21" s="2"/>
      <c r="E21" s="4"/>
      <c r="F21" s="2"/>
      <c r="G21" s="3"/>
      <c r="H21" s="28">
        <f>H25</f>
        <v>0</v>
      </c>
      <c r="I21" s="28">
        <f>I25</f>
        <v>0</v>
      </c>
      <c r="J21" s="28">
        <f>J25</f>
        <v>0</v>
      </c>
      <c r="K21" s="28"/>
    </row>
    <row r="22" spans="1:11" s="14" customFormat="1" ht="15.75">
      <c r="A22" s="21"/>
      <c r="B22" s="2" t="s">
        <v>27</v>
      </c>
      <c r="C22" s="2"/>
      <c r="D22" s="2"/>
      <c r="E22" s="4"/>
      <c r="F22" s="2"/>
      <c r="G22" s="3"/>
      <c r="H22" s="28">
        <f>H26+H30+H34</f>
        <v>3366</v>
      </c>
      <c r="I22" s="28">
        <f>I26+I30+I34</f>
        <v>3366</v>
      </c>
      <c r="J22" s="28">
        <f>J26+J30+J34</f>
        <v>2203</v>
      </c>
      <c r="K22" s="28">
        <f t="shared" si="1"/>
        <v>65.4486036838978</v>
      </c>
    </row>
    <row r="23" spans="1:11" s="14" customFormat="1" ht="31.5" customHeight="1">
      <c r="A23" s="21" t="s">
        <v>28</v>
      </c>
      <c r="B23" s="2" t="s">
        <v>61</v>
      </c>
      <c r="C23" s="4"/>
      <c r="D23" s="4"/>
      <c r="E23" s="4"/>
      <c r="F23" s="4"/>
      <c r="G23" s="3"/>
      <c r="H23" s="28">
        <f>H24+H25+H26</f>
        <v>3366</v>
      </c>
      <c r="I23" s="28">
        <f>I24+I25+I26</f>
        <v>3366</v>
      </c>
      <c r="J23" s="28">
        <f>J24+J25+J26</f>
        <v>2203</v>
      </c>
      <c r="K23" s="28">
        <f t="shared" si="1"/>
        <v>65.4486036838978</v>
      </c>
    </row>
    <row r="24" spans="1:11" s="14" customFormat="1" ht="15.75">
      <c r="A24" s="21"/>
      <c r="B24" s="2" t="s">
        <v>4</v>
      </c>
      <c r="C24" s="4"/>
      <c r="D24" s="4"/>
      <c r="E24" s="4"/>
      <c r="F24" s="4"/>
      <c r="G24" s="3"/>
      <c r="H24" s="28">
        <v>0</v>
      </c>
      <c r="I24" s="28">
        <v>0</v>
      </c>
      <c r="J24" s="28">
        <v>0</v>
      </c>
      <c r="K24" s="28"/>
    </row>
    <row r="25" spans="1:11" s="14" customFormat="1" ht="15.75">
      <c r="A25" s="21"/>
      <c r="B25" s="2" t="s">
        <v>5</v>
      </c>
      <c r="C25" s="4"/>
      <c r="D25" s="4"/>
      <c r="E25" s="4"/>
      <c r="F25" s="4"/>
      <c r="G25" s="3"/>
      <c r="H25" s="28">
        <v>0</v>
      </c>
      <c r="I25" s="28">
        <v>0</v>
      </c>
      <c r="J25" s="28">
        <v>0</v>
      </c>
      <c r="K25" s="28"/>
    </row>
    <row r="26" spans="1:11" ht="15.75">
      <c r="A26" s="21"/>
      <c r="B26" s="2" t="s">
        <v>27</v>
      </c>
      <c r="C26" s="4" t="s">
        <v>14</v>
      </c>
      <c r="D26" s="4" t="s">
        <v>15</v>
      </c>
      <c r="E26" s="4" t="s">
        <v>57</v>
      </c>
      <c r="F26" s="4" t="s">
        <v>17</v>
      </c>
      <c r="G26" s="3"/>
      <c r="H26" s="30">
        <v>3366</v>
      </c>
      <c r="I26" s="30">
        <v>3366</v>
      </c>
      <c r="J26" s="30">
        <v>2203</v>
      </c>
      <c r="K26" s="28">
        <f t="shared" si="1"/>
        <v>65.4486036838978</v>
      </c>
    </row>
    <row r="27" spans="1:11" ht="31.5" hidden="1">
      <c r="A27" s="21" t="s">
        <v>32</v>
      </c>
      <c r="B27" s="2" t="s">
        <v>33</v>
      </c>
      <c r="C27" s="4"/>
      <c r="D27" s="4"/>
      <c r="E27" s="4"/>
      <c r="F27" s="4"/>
      <c r="G27" s="3">
        <v>2021</v>
      </c>
      <c r="H27" s="30">
        <f>H28+H29+H30</f>
        <v>0</v>
      </c>
      <c r="I27" s="30">
        <f>I28+I29+I30</f>
        <v>0</v>
      </c>
      <c r="J27" s="30">
        <f>J28+J29+J30</f>
        <v>0</v>
      </c>
      <c r="K27" s="28" t="e">
        <f t="shared" si="1"/>
        <v>#DIV/0!</v>
      </c>
    </row>
    <row r="28" spans="1:11" ht="15.75" hidden="1">
      <c r="A28" s="21"/>
      <c r="B28" s="2" t="s">
        <v>4</v>
      </c>
      <c r="C28" s="4" t="s">
        <v>14</v>
      </c>
      <c r="D28" s="4" t="s">
        <v>15</v>
      </c>
      <c r="E28" s="4" t="s">
        <v>34</v>
      </c>
      <c r="F28" s="4" t="s">
        <v>17</v>
      </c>
      <c r="G28" s="3"/>
      <c r="H28" s="30"/>
      <c r="I28" s="30"/>
      <c r="J28" s="30"/>
      <c r="K28" s="28" t="e">
        <f t="shared" si="1"/>
        <v>#DIV/0!</v>
      </c>
    </row>
    <row r="29" spans="1:11" ht="15.75" hidden="1">
      <c r="A29" s="21"/>
      <c r="B29" s="2" t="s">
        <v>5</v>
      </c>
      <c r="C29" s="4"/>
      <c r="D29" s="4"/>
      <c r="E29" s="4"/>
      <c r="F29" s="4"/>
      <c r="G29" s="3"/>
      <c r="H29" s="30"/>
      <c r="I29" s="30"/>
      <c r="J29" s="30"/>
      <c r="K29" s="28" t="e">
        <f t="shared" si="1"/>
        <v>#DIV/0!</v>
      </c>
    </row>
    <row r="30" spans="1:11" ht="15.75" hidden="1">
      <c r="A30" s="21"/>
      <c r="B30" s="2" t="s">
        <v>27</v>
      </c>
      <c r="C30" s="4" t="s">
        <v>14</v>
      </c>
      <c r="D30" s="4" t="s">
        <v>15</v>
      </c>
      <c r="E30" s="4" t="s">
        <v>34</v>
      </c>
      <c r="F30" s="4" t="s">
        <v>17</v>
      </c>
      <c r="G30" s="3"/>
      <c r="H30" s="30"/>
      <c r="I30" s="30"/>
      <c r="J30" s="30"/>
      <c r="K30" s="28" t="e">
        <f t="shared" si="1"/>
        <v>#DIV/0!</v>
      </c>
    </row>
    <row r="31" spans="1:11" ht="47.25" hidden="1">
      <c r="A31" s="21" t="s">
        <v>76</v>
      </c>
      <c r="B31" s="2" t="s">
        <v>78</v>
      </c>
      <c r="C31" s="4"/>
      <c r="D31" s="4"/>
      <c r="E31" s="4"/>
      <c r="F31" s="4"/>
      <c r="G31" s="3"/>
      <c r="H31" s="30">
        <f>H32+H33+H34</f>
        <v>0</v>
      </c>
      <c r="I31" s="30">
        <f>I32+I33+I34</f>
        <v>0</v>
      </c>
      <c r="J31" s="30">
        <f>J32+J33+J34</f>
        <v>0</v>
      </c>
      <c r="K31" s="28" t="e">
        <f t="shared" si="1"/>
        <v>#DIV/0!</v>
      </c>
    </row>
    <row r="32" spans="1:11" ht="15.75" hidden="1">
      <c r="A32" s="21"/>
      <c r="B32" s="2" t="s">
        <v>4</v>
      </c>
      <c r="C32" s="4"/>
      <c r="D32" s="4"/>
      <c r="E32" s="4"/>
      <c r="F32" s="4"/>
      <c r="G32" s="3"/>
      <c r="H32" s="30">
        <v>0</v>
      </c>
      <c r="I32" s="30">
        <v>0</v>
      </c>
      <c r="J32" s="30">
        <v>0</v>
      </c>
      <c r="K32" s="28" t="e">
        <f t="shared" si="1"/>
        <v>#DIV/0!</v>
      </c>
    </row>
    <row r="33" spans="1:11" ht="15.75" hidden="1">
      <c r="A33" s="21"/>
      <c r="B33" s="2" t="s">
        <v>5</v>
      </c>
      <c r="C33" s="4"/>
      <c r="D33" s="4"/>
      <c r="E33" s="4"/>
      <c r="F33" s="4"/>
      <c r="G33" s="3"/>
      <c r="H33" s="30">
        <v>0</v>
      </c>
      <c r="I33" s="30">
        <v>0</v>
      </c>
      <c r="J33" s="30">
        <v>0</v>
      </c>
      <c r="K33" s="28" t="e">
        <f t="shared" si="1"/>
        <v>#DIV/0!</v>
      </c>
    </row>
    <row r="34" spans="1:11" ht="15.75" hidden="1">
      <c r="A34" s="21"/>
      <c r="B34" s="2" t="s">
        <v>27</v>
      </c>
      <c r="C34" s="4" t="s">
        <v>14</v>
      </c>
      <c r="D34" s="4" t="s">
        <v>15</v>
      </c>
      <c r="E34" s="4" t="s">
        <v>77</v>
      </c>
      <c r="F34" s="4" t="s">
        <v>17</v>
      </c>
      <c r="G34" s="3"/>
      <c r="H34" s="30"/>
      <c r="I34" s="30"/>
      <c r="J34" s="30"/>
      <c r="K34" s="28" t="e">
        <f t="shared" si="1"/>
        <v>#DIV/0!</v>
      </c>
    </row>
    <row r="35" spans="1:11" ht="15.75">
      <c r="A35" s="21" t="s">
        <v>2</v>
      </c>
      <c r="B35" s="2" t="s">
        <v>71</v>
      </c>
      <c r="C35" s="2"/>
      <c r="D35" s="2"/>
      <c r="E35" s="4" t="s">
        <v>19</v>
      </c>
      <c r="F35" s="2"/>
      <c r="G35" s="3"/>
      <c r="H35" s="30">
        <f>H39+H44</f>
        <v>64840.97</v>
      </c>
      <c r="I35" s="30">
        <f>I39+I44</f>
        <v>64840.97</v>
      </c>
      <c r="J35" s="30">
        <f>J39+J44</f>
        <v>49064.72</v>
      </c>
      <c r="K35" s="28">
        <f t="shared" si="1"/>
        <v>75.66931833376336</v>
      </c>
    </row>
    <row r="36" spans="1:11" ht="15.75">
      <c r="A36" s="21"/>
      <c r="B36" s="2" t="s">
        <v>4</v>
      </c>
      <c r="C36" s="2"/>
      <c r="D36" s="2"/>
      <c r="E36" s="4"/>
      <c r="F36" s="2"/>
      <c r="G36" s="3"/>
      <c r="H36" s="30">
        <f>H40+H45+H41</f>
        <v>35628.68</v>
      </c>
      <c r="I36" s="30">
        <f>I40+I45+I41</f>
        <v>35628.68</v>
      </c>
      <c r="J36" s="30">
        <f>J40+J45+J41</f>
        <v>19852.43</v>
      </c>
      <c r="K36" s="28">
        <f t="shared" si="1"/>
        <v>55.7203634824529</v>
      </c>
    </row>
    <row r="37" spans="1:11" ht="15.75">
      <c r="A37" s="21"/>
      <c r="B37" s="2" t="s">
        <v>5</v>
      </c>
      <c r="C37" s="2"/>
      <c r="D37" s="2"/>
      <c r="E37" s="4"/>
      <c r="F37" s="2"/>
      <c r="G37" s="3"/>
      <c r="H37" s="30">
        <f>H42+H46</f>
        <v>29212.29</v>
      </c>
      <c r="I37" s="30">
        <f>I42+I46</f>
        <v>29212.29</v>
      </c>
      <c r="J37" s="30">
        <f>J42+J46</f>
        <v>29212.29</v>
      </c>
      <c r="K37" s="28">
        <f t="shared" si="1"/>
        <v>100</v>
      </c>
    </row>
    <row r="38" spans="1:11" ht="15.75">
      <c r="A38" s="21"/>
      <c r="B38" s="2" t="s">
        <v>27</v>
      </c>
      <c r="C38" s="2"/>
      <c r="D38" s="2"/>
      <c r="E38" s="4"/>
      <c r="F38" s="2"/>
      <c r="G38" s="3"/>
      <c r="H38" s="30">
        <f>H43+H47</f>
        <v>0</v>
      </c>
      <c r="I38" s="30">
        <f>I43+I47</f>
        <v>0</v>
      </c>
      <c r="J38" s="30">
        <f>J43+J47</f>
        <v>0</v>
      </c>
      <c r="K38" s="28"/>
    </row>
    <row r="39" spans="1:11" ht="31.5">
      <c r="A39" s="10" t="s">
        <v>25</v>
      </c>
      <c r="B39" s="15" t="s">
        <v>26</v>
      </c>
      <c r="C39" s="4"/>
      <c r="D39" s="4"/>
      <c r="E39" s="15"/>
      <c r="F39" s="4"/>
      <c r="G39" s="11" t="s">
        <v>79</v>
      </c>
      <c r="H39" s="30">
        <f>H42+H43+H40+H41</f>
        <v>64840.97</v>
      </c>
      <c r="I39" s="30">
        <f>I42+I43+I40+I41</f>
        <v>64840.97</v>
      </c>
      <c r="J39" s="30">
        <f>J42+J43+J40+J41</f>
        <v>49064.72</v>
      </c>
      <c r="K39" s="28">
        <f t="shared" si="1"/>
        <v>75.66931833376336</v>
      </c>
    </row>
    <row r="40" spans="1:11" ht="15" customHeight="1">
      <c r="A40" s="10"/>
      <c r="B40" s="2" t="s">
        <v>4</v>
      </c>
      <c r="C40" s="4" t="s">
        <v>14</v>
      </c>
      <c r="D40" s="4" t="s">
        <v>20</v>
      </c>
      <c r="E40" s="15" t="s">
        <v>82</v>
      </c>
      <c r="F40" s="4" t="s">
        <v>17</v>
      </c>
      <c r="G40" s="11"/>
      <c r="H40" s="30">
        <v>9737.43</v>
      </c>
      <c r="I40" s="30">
        <v>9737.43</v>
      </c>
      <c r="J40" s="30">
        <v>9737.43</v>
      </c>
      <c r="K40" s="28">
        <f t="shared" si="1"/>
        <v>100</v>
      </c>
    </row>
    <row r="41" spans="1:11" ht="15" customHeight="1">
      <c r="A41" s="10"/>
      <c r="B41" s="2" t="s">
        <v>4</v>
      </c>
      <c r="C41" s="4" t="s">
        <v>14</v>
      </c>
      <c r="D41" s="4" t="s">
        <v>20</v>
      </c>
      <c r="E41" s="15">
        <v>1010075870</v>
      </c>
      <c r="F41" s="4" t="s">
        <v>17</v>
      </c>
      <c r="G41" s="11"/>
      <c r="H41" s="30">
        <v>25891.25</v>
      </c>
      <c r="I41" s="30">
        <v>25891.25</v>
      </c>
      <c r="J41" s="30">
        <v>10115</v>
      </c>
      <c r="K41" s="28">
        <f t="shared" si="1"/>
        <v>39.06725245015208</v>
      </c>
    </row>
    <row r="42" spans="1:11" ht="16.5" customHeight="1">
      <c r="A42" s="10"/>
      <c r="B42" s="2" t="s">
        <v>5</v>
      </c>
      <c r="C42" s="4" t="s">
        <v>14</v>
      </c>
      <c r="D42" s="4" t="s">
        <v>20</v>
      </c>
      <c r="E42" s="15" t="s">
        <v>82</v>
      </c>
      <c r="F42" s="4" t="s">
        <v>17</v>
      </c>
      <c r="G42" s="22"/>
      <c r="H42" s="30">
        <v>29212.29</v>
      </c>
      <c r="I42" s="30">
        <v>29212.29</v>
      </c>
      <c r="J42" s="30">
        <v>29212.29</v>
      </c>
      <c r="K42" s="28">
        <f t="shared" si="1"/>
        <v>100</v>
      </c>
    </row>
    <row r="43" spans="1:11" ht="15.75">
      <c r="A43" s="10"/>
      <c r="B43" s="2" t="s">
        <v>27</v>
      </c>
      <c r="C43" s="4"/>
      <c r="D43" s="4"/>
      <c r="E43" s="15"/>
      <c r="F43" s="4"/>
      <c r="G43" s="22"/>
      <c r="H43" s="30">
        <v>0</v>
      </c>
      <c r="I43" s="30">
        <v>0</v>
      </c>
      <c r="J43" s="30">
        <v>0</v>
      </c>
      <c r="K43" s="28"/>
    </row>
    <row r="44" spans="1:11" ht="15.75" hidden="1">
      <c r="A44" s="10" t="s">
        <v>84</v>
      </c>
      <c r="B44" s="2" t="s">
        <v>85</v>
      </c>
      <c r="C44" s="4"/>
      <c r="D44" s="4"/>
      <c r="E44" s="15"/>
      <c r="F44" s="4"/>
      <c r="G44" s="22"/>
      <c r="H44" s="30">
        <f>H45+H46+H47</f>
        <v>0</v>
      </c>
      <c r="I44" s="30">
        <f>I45+I46+I47</f>
        <v>0</v>
      </c>
      <c r="J44" s="30">
        <f>J45+J46+J47</f>
        <v>0</v>
      </c>
      <c r="K44" s="28" t="e">
        <f t="shared" si="1"/>
        <v>#DIV/0!</v>
      </c>
    </row>
    <row r="45" spans="1:11" ht="15.75" hidden="1">
      <c r="A45" s="10"/>
      <c r="B45" s="2" t="s">
        <v>4</v>
      </c>
      <c r="C45" s="4"/>
      <c r="D45" s="4"/>
      <c r="E45" s="15"/>
      <c r="F45" s="4"/>
      <c r="G45" s="22"/>
      <c r="H45" s="30">
        <v>0</v>
      </c>
      <c r="I45" s="30">
        <v>0</v>
      </c>
      <c r="J45" s="30">
        <v>0</v>
      </c>
      <c r="K45" s="28" t="e">
        <f t="shared" si="1"/>
        <v>#DIV/0!</v>
      </c>
    </row>
    <row r="46" spans="1:11" ht="15.75" hidden="1">
      <c r="A46" s="10"/>
      <c r="B46" s="2" t="s">
        <v>5</v>
      </c>
      <c r="C46" s="4"/>
      <c r="D46" s="4"/>
      <c r="E46" s="15"/>
      <c r="F46" s="4"/>
      <c r="G46" s="22"/>
      <c r="H46" s="30">
        <v>0</v>
      </c>
      <c r="I46" s="30">
        <v>0</v>
      </c>
      <c r="J46" s="30">
        <v>0</v>
      </c>
      <c r="K46" s="28" t="e">
        <f t="shared" si="1"/>
        <v>#DIV/0!</v>
      </c>
    </row>
    <row r="47" spans="1:11" ht="15.75" hidden="1">
      <c r="A47" s="10"/>
      <c r="B47" s="2" t="s">
        <v>27</v>
      </c>
      <c r="C47" s="4" t="s">
        <v>14</v>
      </c>
      <c r="D47" s="4" t="s">
        <v>83</v>
      </c>
      <c r="E47" s="15">
        <v>1030080960</v>
      </c>
      <c r="F47" s="4" t="s">
        <v>17</v>
      </c>
      <c r="G47" s="11">
        <v>2021</v>
      </c>
      <c r="H47" s="30">
        <v>0</v>
      </c>
      <c r="I47" s="30">
        <v>0</v>
      </c>
      <c r="J47" s="30">
        <v>0</v>
      </c>
      <c r="K47" s="28" t="e">
        <f t="shared" si="1"/>
        <v>#DIV/0!</v>
      </c>
    </row>
    <row r="48" spans="1:11" ht="31.5">
      <c r="A48" s="10">
        <v>3</v>
      </c>
      <c r="B48" s="2" t="s">
        <v>21</v>
      </c>
      <c r="C48" s="4"/>
      <c r="D48" s="4"/>
      <c r="E48" s="4" t="s">
        <v>24</v>
      </c>
      <c r="F48" s="4"/>
      <c r="G48" s="22"/>
      <c r="H48" s="30">
        <f>H49+H50+H51</f>
        <v>111533.57</v>
      </c>
      <c r="I48" s="30">
        <f>I49+I50+I51</f>
        <v>111533.57</v>
      </c>
      <c r="J48" s="30">
        <f>J49+J50+J51</f>
        <v>111533.57</v>
      </c>
      <c r="K48" s="28">
        <f t="shared" si="1"/>
        <v>100</v>
      </c>
    </row>
    <row r="49" spans="1:11" ht="15.75">
      <c r="A49" s="10"/>
      <c r="B49" s="2" t="s">
        <v>4</v>
      </c>
      <c r="C49" s="4"/>
      <c r="D49" s="4"/>
      <c r="E49" s="15"/>
      <c r="F49" s="4"/>
      <c r="G49" s="22"/>
      <c r="H49" s="30">
        <f>H53+H57+H61+H65</f>
        <v>5389.3</v>
      </c>
      <c r="I49" s="30">
        <f>I53+I57+I61+I65</f>
        <v>5389.3</v>
      </c>
      <c r="J49" s="30">
        <f>J53+J57+J61+J65</f>
        <v>5389.3</v>
      </c>
      <c r="K49" s="28">
        <f t="shared" si="1"/>
        <v>100</v>
      </c>
    </row>
    <row r="50" spans="1:11" ht="15.75">
      <c r="A50" s="10"/>
      <c r="B50" s="2" t="s">
        <v>5</v>
      </c>
      <c r="C50" s="4"/>
      <c r="D50" s="4"/>
      <c r="E50" s="15"/>
      <c r="F50" s="4"/>
      <c r="G50" s="22"/>
      <c r="H50" s="30">
        <f>H54+H58+H62+H66</f>
        <v>102399</v>
      </c>
      <c r="I50" s="30">
        <f>I54+I58+I62+I66</f>
        <v>102399</v>
      </c>
      <c r="J50" s="30">
        <f>J54+J58+J62+J66</f>
        <v>102399</v>
      </c>
      <c r="K50" s="28">
        <f t="shared" si="1"/>
        <v>100</v>
      </c>
    </row>
    <row r="51" spans="1:11" ht="15.75">
      <c r="A51" s="10"/>
      <c r="B51" s="2" t="s">
        <v>27</v>
      </c>
      <c r="C51" s="4"/>
      <c r="D51" s="4"/>
      <c r="E51" s="15"/>
      <c r="F51" s="4"/>
      <c r="G51" s="22"/>
      <c r="H51" s="30">
        <f>H55+H59+H63+H67+H72+H68+H76</f>
        <v>3745.27</v>
      </c>
      <c r="I51" s="30">
        <f>I55+I59+I63+I67+I72+I68+I76</f>
        <v>3745.27</v>
      </c>
      <c r="J51" s="30">
        <f>J55+J59+J63+J67+J72+J68+J76</f>
        <v>3745.27</v>
      </c>
      <c r="K51" s="28">
        <f t="shared" si="1"/>
        <v>100</v>
      </c>
    </row>
    <row r="52" spans="1:11" ht="15.75" hidden="1">
      <c r="A52" s="10" t="s">
        <v>22</v>
      </c>
      <c r="B52" s="2" t="s">
        <v>60</v>
      </c>
      <c r="C52" s="15"/>
      <c r="D52" s="15"/>
      <c r="E52" s="15"/>
      <c r="F52" s="15"/>
      <c r="G52" s="11">
        <v>2020</v>
      </c>
      <c r="H52" s="30">
        <f>H53+H54+H55</f>
        <v>0</v>
      </c>
      <c r="I52" s="30">
        <f>I53+I54+I55</f>
        <v>0</v>
      </c>
      <c r="J52" s="30">
        <f>J53+J54+J55</f>
        <v>0</v>
      </c>
      <c r="K52" s="28" t="e">
        <f t="shared" si="1"/>
        <v>#DIV/0!</v>
      </c>
    </row>
    <row r="53" spans="1:11" ht="15.75" hidden="1">
      <c r="A53" s="10"/>
      <c r="B53" s="2" t="s">
        <v>4</v>
      </c>
      <c r="C53" s="4"/>
      <c r="D53" s="4"/>
      <c r="E53" s="15"/>
      <c r="F53" s="4"/>
      <c r="G53" s="22"/>
      <c r="H53" s="30">
        <v>0</v>
      </c>
      <c r="I53" s="30">
        <v>0</v>
      </c>
      <c r="J53" s="30">
        <v>0</v>
      </c>
      <c r="K53" s="28" t="e">
        <f t="shared" si="1"/>
        <v>#DIV/0!</v>
      </c>
    </row>
    <row r="54" spans="1:11" ht="15.75" hidden="1">
      <c r="A54" s="10"/>
      <c r="B54" s="2" t="s">
        <v>5</v>
      </c>
      <c r="C54" s="4"/>
      <c r="D54" s="4"/>
      <c r="E54" s="15"/>
      <c r="F54" s="4"/>
      <c r="G54" s="22"/>
      <c r="H54" s="30">
        <v>0</v>
      </c>
      <c r="I54" s="30">
        <v>0</v>
      </c>
      <c r="J54" s="30">
        <v>0</v>
      </c>
      <c r="K54" s="28" t="e">
        <f t="shared" si="1"/>
        <v>#DIV/0!</v>
      </c>
    </row>
    <row r="55" spans="1:11" ht="15.75" hidden="1">
      <c r="A55" s="10"/>
      <c r="B55" s="2" t="s">
        <v>27</v>
      </c>
      <c r="C55" s="4" t="s">
        <v>14</v>
      </c>
      <c r="D55" s="4" t="s">
        <v>23</v>
      </c>
      <c r="E55" s="4" t="s">
        <v>65</v>
      </c>
      <c r="F55" s="4" t="s">
        <v>17</v>
      </c>
      <c r="G55" s="22"/>
      <c r="H55" s="30"/>
      <c r="I55" s="30"/>
      <c r="J55" s="30"/>
      <c r="K55" s="28" t="e">
        <f t="shared" si="1"/>
        <v>#DIV/0!</v>
      </c>
    </row>
    <row r="56" spans="1:11" ht="15.75" hidden="1">
      <c r="A56" s="10" t="s">
        <v>35</v>
      </c>
      <c r="B56" s="2" t="s">
        <v>59</v>
      </c>
      <c r="C56" s="15"/>
      <c r="D56" s="15"/>
      <c r="E56" s="15"/>
      <c r="F56" s="15"/>
      <c r="G56" s="22">
        <v>2020</v>
      </c>
      <c r="H56" s="30">
        <f>H57+H58+H59</f>
        <v>0</v>
      </c>
      <c r="I56" s="30">
        <f>I57+I58+I59</f>
        <v>0</v>
      </c>
      <c r="J56" s="30">
        <f>J57+J58+J59</f>
        <v>0</v>
      </c>
      <c r="K56" s="28" t="e">
        <f t="shared" si="1"/>
        <v>#DIV/0!</v>
      </c>
    </row>
    <row r="57" spans="1:11" ht="16.5" customHeight="1" hidden="1">
      <c r="A57" s="10"/>
      <c r="B57" s="2" t="s">
        <v>4</v>
      </c>
      <c r="C57" s="4" t="s">
        <v>14</v>
      </c>
      <c r="D57" s="4" t="s">
        <v>36</v>
      </c>
      <c r="E57" s="4" t="s">
        <v>37</v>
      </c>
      <c r="F57" s="4" t="s">
        <v>17</v>
      </c>
      <c r="G57" s="22"/>
      <c r="H57" s="30">
        <v>0</v>
      </c>
      <c r="I57" s="30">
        <v>0</v>
      </c>
      <c r="J57" s="30">
        <v>0</v>
      </c>
      <c r="K57" s="28" t="e">
        <f t="shared" si="1"/>
        <v>#DIV/0!</v>
      </c>
    </row>
    <row r="58" spans="1:11" ht="15.75" customHeight="1" hidden="1">
      <c r="A58" s="10"/>
      <c r="B58" s="2" t="s">
        <v>5</v>
      </c>
      <c r="C58" s="4" t="s">
        <v>14</v>
      </c>
      <c r="D58" s="4" t="s">
        <v>36</v>
      </c>
      <c r="E58" s="4" t="s">
        <v>37</v>
      </c>
      <c r="F58" s="4" t="s">
        <v>17</v>
      </c>
      <c r="G58" s="22"/>
      <c r="H58" s="30">
        <v>0</v>
      </c>
      <c r="I58" s="30">
        <v>0</v>
      </c>
      <c r="J58" s="30">
        <v>0</v>
      </c>
      <c r="K58" s="28" t="e">
        <f t="shared" si="1"/>
        <v>#DIV/0!</v>
      </c>
    </row>
    <row r="59" spans="1:11" ht="15.75" customHeight="1" hidden="1">
      <c r="A59" s="10"/>
      <c r="B59" s="2" t="s">
        <v>27</v>
      </c>
      <c r="C59" s="4" t="s">
        <v>14</v>
      </c>
      <c r="D59" s="4" t="s">
        <v>36</v>
      </c>
      <c r="E59" s="4" t="s">
        <v>37</v>
      </c>
      <c r="F59" s="4" t="s">
        <v>17</v>
      </c>
      <c r="G59" s="22"/>
      <c r="H59" s="30">
        <f>1684.22-1684.22</f>
        <v>0</v>
      </c>
      <c r="I59" s="30">
        <f>1684.22-1684.22</f>
        <v>0</v>
      </c>
      <c r="J59" s="30">
        <f>1684.22-1684.22</f>
        <v>0</v>
      </c>
      <c r="K59" s="28" t="e">
        <f t="shared" si="1"/>
        <v>#DIV/0!</v>
      </c>
    </row>
    <row r="60" spans="1:11" ht="31.5" hidden="1">
      <c r="A60" s="10" t="s">
        <v>22</v>
      </c>
      <c r="B60" s="2" t="s">
        <v>62</v>
      </c>
      <c r="C60" s="15"/>
      <c r="D60" s="15"/>
      <c r="E60" s="15"/>
      <c r="F60" s="15"/>
      <c r="G60" s="22"/>
      <c r="H60" s="30">
        <f>H61+H62+H63</f>
        <v>0</v>
      </c>
      <c r="I60" s="30">
        <f>I61+I62+I63</f>
        <v>0</v>
      </c>
      <c r="J60" s="30">
        <f>J61+J62+J63</f>
        <v>0</v>
      </c>
      <c r="K60" s="28" t="e">
        <f t="shared" si="1"/>
        <v>#DIV/0!</v>
      </c>
    </row>
    <row r="61" spans="1:11" ht="15.75" hidden="1">
      <c r="A61" s="10"/>
      <c r="B61" s="2" t="s">
        <v>4</v>
      </c>
      <c r="C61" s="4"/>
      <c r="D61" s="4"/>
      <c r="E61" s="15"/>
      <c r="F61" s="4"/>
      <c r="G61" s="22"/>
      <c r="H61" s="30">
        <v>0</v>
      </c>
      <c r="I61" s="30">
        <v>0</v>
      </c>
      <c r="J61" s="30">
        <v>0</v>
      </c>
      <c r="K61" s="28" t="e">
        <f t="shared" si="1"/>
        <v>#DIV/0!</v>
      </c>
    </row>
    <row r="62" spans="1:11" ht="15.75" hidden="1">
      <c r="A62" s="10"/>
      <c r="B62" s="2" t="s">
        <v>5</v>
      </c>
      <c r="C62" s="4"/>
      <c r="D62" s="4"/>
      <c r="E62" s="15"/>
      <c r="F62" s="4"/>
      <c r="G62" s="22"/>
      <c r="H62" s="30">
        <v>0</v>
      </c>
      <c r="I62" s="30">
        <v>0</v>
      </c>
      <c r="J62" s="30">
        <v>0</v>
      </c>
      <c r="K62" s="28" t="e">
        <f t="shared" si="1"/>
        <v>#DIV/0!</v>
      </c>
    </row>
    <row r="63" spans="1:11" ht="15.75" hidden="1">
      <c r="A63" s="10"/>
      <c r="B63" s="2" t="s">
        <v>27</v>
      </c>
      <c r="C63" s="4" t="s">
        <v>14</v>
      </c>
      <c r="D63" s="4" t="s">
        <v>23</v>
      </c>
      <c r="E63" s="4" t="s">
        <v>58</v>
      </c>
      <c r="F63" s="4" t="s">
        <v>17</v>
      </c>
      <c r="G63" s="22"/>
      <c r="H63" s="30">
        <v>0</v>
      </c>
      <c r="I63" s="30">
        <v>0</v>
      </c>
      <c r="J63" s="30">
        <v>0</v>
      </c>
      <c r="K63" s="28" t="e">
        <f t="shared" si="1"/>
        <v>#DIV/0!</v>
      </c>
    </row>
    <row r="64" spans="1:11" ht="31.5">
      <c r="A64" s="10" t="s">
        <v>22</v>
      </c>
      <c r="B64" s="27" t="s">
        <v>81</v>
      </c>
      <c r="C64" s="4"/>
      <c r="D64" s="4"/>
      <c r="E64" s="4"/>
      <c r="F64" s="4"/>
      <c r="G64" s="11" t="s">
        <v>86</v>
      </c>
      <c r="H64" s="30">
        <f>H65+H66+H67+H68</f>
        <v>110712.40000000001</v>
      </c>
      <c r="I64" s="30">
        <f>I65+I66+I67+I68</f>
        <v>110712.40000000001</v>
      </c>
      <c r="J64" s="30">
        <f>J65+J66+J67+J68</f>
        <v>110712.40000000001</v>
      </c>
      <c r="K64" s="28">
        <f t="shared" si="1"/>
        <v>100</v>
      </c>
    </row>
    <row r="65" spans="1:11" ht="17.25" customHeight="1">
      <c r="A65" s="10"/>
      <c r="B65" s="2" t="s">
        <v>4</v>
      </c>
      <c r="C65" s="4" t="s">
        <v>14</v>
      </c>
      <c r="D65" s="4" t="s">
        <v>36</v>
      </c>
      <c r="E65" s="4" t="s">
        <v>87</v>
      </c>
      <c r="F65" s="4" t="s">
        <v>17</v>
      </c>
      <c r="G65" s="22"/>
      <c r="H65" s="30">
        <v>5389.3</v>
      </c>
      <c r="I65" s="30">
        <v>5389.3</v>
      </c>
      <c r="J65" s="30">
        <v>5389.3</v>
      </c>
      <c r="K65" s="28">
        <f t="shared" si="1"/>
        <v>100</v>
      </c>
    </row>
    <row r="66" spans="1:11" ht="15.75">
      <c r="A66" s="10"/>
      <c r="B66" s="2" t="s">
        <v>5</v>
      </c>
      <c r="C66" s="4" t="s">
        <v>14</v>
      </c>
      <c r="D66" s="4" t="s">
        <v>36</v>
      </c>
      <c r="E66" s="4" t="s">
        <v>87</v>
      </c>
      <c r="F66" s="4" t="s">
        <v>17</v>
      </c>
      <c r="G66" s="22"/>
      <c r="H66" s="30">
        <v>102399</v>
      </c>
      <c r="I66" s="30">
        <v>102399</v>
      </c>
      <c r="J66" s="30">
        <v>102399</v>
      </c>
      <c r="K66" s="28">
        <f t="shared" si="1"/>
        <v>100</v>
      </c>
    </row>
    <row r="67" spans="1:11" ht="15.75" customHeight="1">
      <c r="A67" s="10"/>
      <c r="B67" s="2" t="s">
        <v>27</v>
      </c>
      <c r="C67" s="4" t="s">
        <v>14</v>
      </c>
      <c r="D67" s="4" t="s">
        <v>36</v>
      </c>
      <c r="E67" s="4" t="s">
        <v>87</v>
      </c>
      <c r="F67" s="4" t="s">
        <v>17</v>
      </c>
      <c r="G67" s="22"/>
      <c r="H67" s="30">
        <v>1078</v>
      </c>
      <c r="I67" s="30">
        <v>1078</v>
      </c>
      <c r="J67" s="30">
        <v>1078</v>
      </c>
      <c r="K67" s="28">
        <f t="shared" si="1"/>
        <v>100</v>
      </c>
    </row>
    <row r="68" spans="1:11" ht="15.75" customHeight="1">
      <c r="A68" s="10"/>
      <c r="B68" s="2" t="s">
        <v>27</v>
      </c>
      <c r="C68" s="4" t="s">
        <v>14</v>
      </c>
      <c r="D68" s="4" t="s">
        <v>36</v>
      </c>
      <c r="E68" s="4" t="s">
        <v>88</v>
      </c>
      <c r="F68" s="4" t="s">
        <v>17</v>
      </c>
      <c r="G68" s="22"/>
      <c r="H68" s="30">
        <v>1846.1</v>
      </c>
      <c r="I68" s="30">
        <v>1846.1</v>
      </c>
      <c r="J68" s="30">
        <v>1846.1</v>
      </c>
      <c r="K68" s="28">
        <f t="shared" si="1"/>
        <v>100</v>
      </c>
    </row>
    <row r="69" spans="1:11" ht="31.5">
      <c r="A69" s="10" t="s">
        <v>35</v>
      </c>
      <c r="B69" s="2" t="s">
        <v>91</v>
      </c>
      <c r="C69" s="4"/>
      <c r="D69" s="4"/>
      <c r="E69" s="4"/>
      <c r="F69" s="4"/>
      <c r="G69" s="22"/>
      <c r="H69" s="30">
        <f>H70+H71+H72</f>
        <v>821.17</v>
      </c>
      <c r="I69" s="30">
        <f>I70+I71+I72</f>
        <v>821.17</v>
      </c>
      <c r="J69" s="30">
        <f>J70+J71+J72</f>
        <v>821.17</v>
      </c>
      <c r="K69" s="28">
        <f t="shared" si="1"/>
        <v>100</v>
      </c>
    </row>
    <row r="70" spans="1:11" ht="15.75">
      <c r="A70" s="10"/>
      <c r="B70" s="2" t="s">
        <v>4</v>
      </c>
      <c r="C70" s="4"/>
      <c r="D70" s="4"/>
      <c r="E70" s="4"/>
      <c r="F70" s="4"/>
      <c r="G70" s="22"/>
      <c r="H70" s="30">
        <v>0</v>
      </c>
      <c r="I70" s="30">
        <v>0</v>
      </c>
      <c r="J70" s="30">
        <v>0</v>
      </c>
      <c r="K70" s="28"/>
    </row>
    <row r="71" spans="1:11" ht="15.75">
      <c r="A71" s="10"/>
      <c r="B71" s="2" t="s">
        <v>5</v>
      </c>
      <c r="C71" s="4"/>
      <c r="D71" s="4"/>
      <c r="E71" s="4"/>
      <c r="F71" s="4"/>
      <c r="G71" s="22"/>
      <c r="H71" s="30">
        <v>0</v>
      </c>
      <c r="I71" s="30">
        <v>0</v>
      </c>
      <c r="J71" s="30">
        <v>0</v>
      </c>
      <c r="K71" s="28"/>
    </row>
    <row r="72" spans="1:11" ht="15.75">
      <c r="A72" s="10"/>
      <c r="B72" s="2" t="s">
        <v>27</v>
      </c>
      <c r="C72" s="4" t="s">
        <v>14</v>
      </c>
      <c r="D72" s="4" t="s">
        <v>36</v>
      </c>
      <c r="E72" s="4" t="s">
        <v>90</v>
      </c>
      <c r="F72" s="4" t="s">
        <v>17</v>
      </c>
      <c r="G72" s="22"/>
      <c r="H72" s="30">
        <v>821.17</v>
      </c>
      <c r="I72" s="30">
        <v>821.17</v>
      </c>
      <c r="J72" s="30">
        <v>821.17</v>
      </c>
      <c r="K72" s="28">
        <f t="shared" si="1"/>
        <v>100</v>
      </c>
    </row>
    <row r="73" spans="1:11" ht="15.75">
      <c r="A73" s="10" t="s">
        <v>89</v>
      </c>
      <c r="B73" s="2" t="s">
        <v>102</v>
      </c>
      <c r="C73" s="4"/>
      <c r="D73" s="4"/>
      <c r="E73" s="4"/>
      <c r="F73" s="4"/>
      <c r="G73" s="22"/>
      <c r="H73" s="30">
        <f>H74+H75+H76</f>
        <v>0</v>
      </c>
      <c r="I73" s="30">
        <f>I74+I75+I76</f>
        <v>0</v>
      </c>
      <c r="J73" s="30">
        <f>J74+J75+J76</f>
        <v>0</v>
      </c>
      <c r="K73" s="28"/>
    </row>
    <row r="74" spans="1:11" ht="15.75" hidden="1">
      <c r="A74" s="10"/>
      <c r="B74" s="2" t="s">
        <v>4</v>
      </c>
      <c r="C74" s="4"/>
      <c r="D74" s="4"/>
      <c r="E74" s="4"/>
      <c r="F74" s="4"/>
      <c r="G74" s="22"/>
      <c r="H74" s="30"/>
      <c r="I74" s="30"/>
      <c r="J74" s="30"/>
      <c r="K74" s="28"/>
    </row>
    <row r="75" spans="1:11" ht="15.75" hidden="1">
      <c r="A75" s="10"/>
      <c r="B75" s="2" t="s">
        <v>5</v>
      </c>
      <c r="C75" s="4"/>
      <c r="D75" s="4"/>
      <c r="E75" s="4"/>
      <c r="F75" s="4"/>
      <c r="G75" s="22"/>
      <c r="H75" s="30"/>
      <c r="I75" s="30"/>
      <c r="J75" s="30"/>
      <c r="K75" s="28"/>
    </row>
    <row r="76" spans="1:11" ht="15.75">
      <c r="A76" s="10"/>
      <c r="B76" s="2" t="s">
        <v>27</v>
      </c>
      <c r="C76" s="4" t="s">
        <v>14</v>
      </c>
      <c r="D76" s="4" t="s">
        <v>23</v>
      </c>
      <c r="E76" s="4" t="s">
        <v>103</v>
      </c>
      <c r="F76" s="4" t="s">
        <v>17</v>
      </c>
      <c r="G76" s="22"/>
      <c r="H76" s="30"/>
      <c r="I76" s="30"/>
      <c r="J76" s="30"/>
      <c r="K76" s="28"/>
    </row>
    <row r="77" spans="1:11" ht="15.75">
      <c r="A77" s="10">
        <v>4</v>
      </c>
      <c r="B77" s="26" t="s">
        <v>31</v>
      </c>
      <c r="C77" s="4"/>
      <c r="D77" s="4"/>
      <c r="E77" s="4" t="s">
        <v>30</v>
      </c>
      <c r="F77" s="4"/>
      <c r="G77" s="22"/>
      <c r="H77" s="30">
        <f>H78+H79+H81+H80</f>
        <v>122303.37</v>
      </c>
      <c r="I77" s="30">
        <f>I78+I79+I81+I80</f>
        <v>120846.07</v>
      </c>
      <c r="J77" s="30">
        <f>J78+J79+J81+J80</f>
        <v>111545.51</v>
      </c>
      <c r="K77" s="28">
        <f aca="true" t="shared" si="2" ref="K77:K135">J77/I77*100</f>
        <v>92.30379606055868</v>
      </c>
    </row>
    <row r="78" spans="1:11" ht="15.75">
      <c r="A78" s="10"/>
      <c r="B78" s="2" t="s">
        <v>4</v>
      </c>
      <c r="C78" s="4"/>
      <c r="D78" s="4"/>
      <c r="E78" s="4"/>
      <c r="F78" s="4"/>
      <c r="G78" s="22"/>
      <c r="H78" s="30">
        <f>H83+H91+H88</f>
        <v>61133.31</v>
      </c>
      <c r="I78" s="30">
        <f>I83+I91+I88</f>
        <v>61133.31</v>
      </c>
      <c r="J78" s="30">
        <f>J83+J91+J88</f>
        <v>61133.31</v>
      </c>
      <c r="K78" s="28">
        <f t="shared" si="2"/>
        <v>100</v>
      </c>
    </row>
    <row r="79" spans="1:11" ht="15.75">
      <c r="A79" s="10"/>
      <c r="B79" s="2" t="s">
        <v>5</v>
      </c>
      <c r="C79" s="4"/>
      <c r="D79" s="4"/>
      <c r="E79" s="4"/>
      <c r="F79" s="4"/>
      <c r="G79" s="22"/>
      <c r="H79" s="30">
        <f>H92</f>
        <v>0</v>
      </c>
      <c r="I79" s="30">
        <f>I92</f>
        <v>0</v>
      </c>
      <c r="J79" s="30">
        <f>J92</f>
        <v>0</v>
      </c>
      <c r="K79" s="28"/>
    </row>
    <row r="80" spans="1:11" ht="15.75">
      <c r="A80" s="10"/>
      <c r="B80" s="2" t="s">
        <v>80</v>
      </c>
      <c r="C80" s="4"/>
      <c r="D80" s="4"/>
      <c r="E80" s="4"/>
      <c r="F80" s="4"/>
      <c r="G80" s="22"/>
      <c r="H80" s="30">
        <f>H85</f>
        <v>53350.06</v>
      </c>
      <c r="I80" s="30">
        <f>I85</f>
        <v>51892.76</v>
      </c>
      <c r="J80" s="30">
        <f>J85</f>
        <v>49712.2</v>
      </c>
      <c r="K80" s="28">
        <f t="shared" si="2"/>
        <v>95.79794946347042</v>
      </c>
    </row>
    <row r="81" spans="1:11" ht="15.75">
      <c r="A81" s="10"/>
      <c r="B81" s="2" t="s">
        <v>27</v>
      </c>
      <c r="C81" s="4"/>
      <c r="D81" s="4"/>
      <c r="E81" s="4"/>
      <c r="F81" s="4"/>
      <c r="G81" s="22"/>
      <c r="H81" s="30">
        <f>H86+H93+H89</f>
        <v>7820</v>
      </c>
      <c r="I81" s="30">
        <f>I86+I93+I89</f>
        <v>7820</v>
      </c>
      <c r="J81" s="30">
        <f>J86+J93+J89</f>
        <v>700</v>
      </c>
      <c r="K81" s="28">
        <f t="shared" si="2"/>
        <v>8.951406649616368</v>
      </c>
    </row>
    <row r="82" spans="1:11" ht="33" customHeight="1">
      <c r="A82" s="10" t="s">
        <v>29</v>
      </c>
      <c r="B82" s="2" t="s">
        <v>38</v>
      </c>
      <c r="C82" s="4"/>
      <c r="D82" s="4"/>
      <c r="E82" s="4"/>
      <c r="F82" s="3"/>
      <c r="G82" s="11" t="s">
        <v>86</v>
      </c>
      <c r="H82" s="31">
        <f>H83+H85+H86+H88+H89</f>
        <v>115183.37</v>
      </c>
      <c r="I82" s="31">
        <f>I83+I85+I86+I88+I89</f>
        <v>113726.07</v>
      </c>
      <c r="J82" s="31">
        <f>J83+J85+J86+J88+J89</f>
        <v>111545.51000000001</v>
      </c>
      <c r="K82" s="28">
        <f t="shared" si="2"/>
        <v>98.0826208098108</v>
      </c>
    </row>
    <row r="83" spans="1:11" ht="15.75">
      <c r="A83" s="25"/>
      <c r="B83" s="2" t="s">
        <v>4</v>
      </c>
      <c r="C83" s="4" t="s">
        <v>14</v>
      </c>
      <c r="D83" s="4" t="s">
        <v>39</v>
      </c>
      <c r="E83" s="4" t="s">
        <v>40</v>
      </c>
      <c r="F83" s="3">
        <v>410</v>
      </c>
      <c r="G83" s="3"/>
      <c r="H83" s="30">
        <v>26344.77</v>
      </c>
      <c r="I83" s="30">
        <v>26344.77</v>
      </c>
      <c r="J83" s="30">
        <v>26344.77</v>
      </c>
      <c r="K83" s="28">
        <f t="shared" si="2"/>
        <v>100</v>
      </c>
    </row>
    <row r="84" spans="1:11" ht="15.75" hidden="1">
      <c r="A84" s="25"/>
      <c r="B84" s="2" t="s">
        <v>5</v>
      </c>
      <c r="C84" s="4"/>
      <c r="D84" s="4"/>
      <c r="E84" s="4"/>
      <c r="F84" s="3"/>
      <c r="G84" s="3"/>
      <c r="H84" s="30"/>
      <c r="I84" s="30"/>
      <c r="J84" s="30"/>
      <c r="K84" s="28" t="e">
        <f t="shared" si="2"/>
        <v>#DIV/0!</v>
      </c>
    </row>
    <row r="85" spans="1:11" ht="15.75">
      <c r="A85" s="25"/>
      <c r="B85" s="2" t="s">
        <v>80</v>
      </c>
      <c r="C85" s="4" t="s">
        <v>14</v>
      </c>
      <c r="D85" s="4" t="s">
        <v>39</v>
      </c>
      <c r="E85" s="4" t="s">
        <v>41</v>
      </c>
      <c r="F85" s="3">
        <v>410</v>
      </c>
      <c r="G85" s="3"/>
      <c r="H85" s="30">
        <v>53350.06</v>
      </c>
      <c r="I85" s="30">
        <f>50302.76+1590</f>
        <v>51892.76</v>
      </c>
      <c r="J85" s="30">
        <f>48122.2+1590</f>
        <v>49712.2</v>
      </c>
      <c r="K85" s="28">
        <f t="shared" si="2"/>
        <v>95.79794946347042</v>
      </c>
    </row>
    <row r="86" spans="1:11" ht="15.75" customHeight="1">
      <c r="A86" s="25"/>
      <c r="B86" s="2" t="s">
        <v>27</v>
      </c>
      <c r="C86" s="4" t="s">
        <v>14</v>
      </c>
      <c r="D86" s="4" t="s">
        <v>39</v>
      </c>
      <c r="E86" s="4" t="s">
        <v>42</v>
      </c>
      <c r="F86" s="3">
        <v>410</v>
      </c>
      <c r="G86" s="3"/>
      <c r="H86" s="30">
        <v>0</v>
      </c>
      <c r="I86" s="30">
        <v>0</v>
      </c>
      <c r="J86" s="30">
        <v>0</v>
      </c>
      <c r="K86" s="28"/>
    </row>
    <row r="87" spans="1:11" ht="15.75" customHeight="1" hidden="1">
      <c r="A87" s="25"/>
      <c r="B87" s="2"/>
      <c r="C87" s="4"/>
      <c r="D87" s="4"/>
      <c r="E87" s="4"/>
      <c r="F87" s="3"/>
      <c r="G87" s="3"/>
      <c r="H87" s="30"/>
      <c r="I87" s="30"/>
      <c r="J87" s="30"/>
      <c r="K87" s="28" t="e">
        <f t="shared" si="2"/>
        <v>#DIV/0!</v>
      </c>
    </row>
    <row r="88" spans="1:11" ht="15.75" customHeight="1">
      <c r="A88" s="25"/>
      <c r="B88" s="2" t="s">
        <v>4</v>
      </c>
      <c r="C88" s="4" t="s">
        <v>14</v>
      </c>
      <c r="D88" s="4" t="s">
        <v>39</v>
      </c>
      <c r="E88" s="4" t="s">
        <v>92</v>
      </c>
      <c r="F88" s="3">
        <v>410</v>
      </c>
      <c r="G88" s="3"/>
      <c r="H88" s="30">
        <v>34788.54</v>
      </c>
      <c r="I88" s="30">
        <v>34788.54</v>
      </c>
      <c r="J88" s="30">
        <v>34788.54</v>
      </c>
      <c r="K88" s="28">
        <f t="shared" si="2"/>
        <v>100</v>
      </c>
    </row>
    <row r="89" spans="1:11" ht="15.75" customHeight="1">
      <c r="A89" s="25"/>
      <c r="B89" s="2" t="s">
        <v>27</v>
      </c>
      <c r="C89" s="4" t="s">
        <v>14</v>
      </c>
      <c r="D89" s="4" t="s">
        <v>39</v>
      </c>
      <c r="E89" s="4" t="s">
        <v>92</v>
      </c>
      <c r="F89" s="3">
        <v>410</v>
      </c>
      <c r="G89" s="3"/>
      <c r="H89" s="30">
        <v>700</v>
      </c>
      <c r="I89" s="30">
        <v>700</v>
      </c>
      <c r="J89" s="30">
        <v>700</v>
      </c>
      <c r="K89" s="28">
        <f t="shared" si="2"/>
        <v>100</v>
      </c>
    </row>
    <row r="90" spans="1:11" ht="31.5">
      <c r="A90" s="10" t="s">
        <v>72</v>
      </c>
      <c r="B90" s="2" t="s">
        <v>73</v>
      </c>
      <c r="C90" s="4"/>
      <c r="D90" s="4"/>
      <c r="E90" s="4"/>
      <c r="F90" s="3"/>
      <c r="G90" s="3"/>
      <c r="H90" s="30">
        <f>H91+H92+H93</f>
        <v>7120</v>
      </c>
      <c r="I90" s="30">
        <f>I91+I92+I93</f>
        <v>7120</v>
      </c>
      <c r="J90" s="30">
        <f>J91+J92+J93</f>
        <v>0</v>
      </c>
      <c r="K90" s="28">
        <f t="shared" si="2"/>
        <v>0</v>
      </c>
    </row>
    <row r="91" spans="1:11" ht="15.75" customHeight="1">
      <c r="A91" s="25"/>
      <c r="B91" s="2" t="s">
        <v>4</v>
      </c>
      <c r="C91" s="4"/>
      <c r="D91" s="4"/>
      <c r="E91" s="4"/>
      <c r="F91" s="3"/>
      <c r="G91" s="3"/>
      <c r="H91" s="30">
        <v>0</v>
      </c>
      <c r="I91" s="30">
        <v>0</v>
      </c>
      <c r="J91" s="30">
        <v>0</v>
      </c>
      <c r="K91" s="28"/>
    </row>
    <row r="92" spans="1:11" ht="15.75" customHeight="1">
      <c r="A92" s="25"/>
      <c r="B92" s="2" t="s">
        <v>5</v>
      </c>
      <c r="C92" s="4"/>
      <c r="D92" s="4"/>
      <c r="E92" s="4"/>
      <c r="F92" s="3"/>
      <c r="G92" s="3"/>
      <c r="H92" s="30">
        <v>0</v>
      </c>
      <c r="I92" s="30">
        <v>0</v>
      </c>
      <c r="J92" s="30">
        <v>0</v>
      </c>
      <c r="K92" s="28"/>
    </row>
    <row r="93" spans="1:11" ht="15.75" customHeight="1">
      <c r="A93" s="25"/>
      <c r="B93" s="2" t="s">
        <v>27</v>
      </c>
      <c r="C93" s="4" t="s">
        <v>14</v>
      </c>
      <c r="D93" s="4" t="s">
        <v>23</v>
      </c>
      <c r="E93" s="4" t="s">
        <v>74</v>
      </c>
      <c r="F93" s="3">
        <v>410</v>
      </c>
      <c r="G93" s="3"/>
      <c r="H93" s="30">
        <v>7120</v>
      </c>
      <c r="I93" s="30">
        <v>7120</v>
      </c>
      <c r="J93" s="30">
        <v>0</v>
      </c>
      <c r="K93" s="28">
        <f t="shared" si="2"/>
        <v>0</v>
      </c>
    </row>
    <row r="94" spans="1:11" ht="15.75" customHeight="1" hidden="1">
      <c r="A94" s="10">
        <v>5</v>
      </c>
      <c r="B94" s="2" t="s">
        <v>66</v>
      </c>
      <c r="C94" s="4"/>
      <c r="D94" s="4"/>
      <c r="E94" s="4" t="s">
        <v>68</v>
      </c>
      <c r="F94" s="3"/>
      <c r="G94" s="3"/>
      <c r="H94" s="30">
        <f>H95+H96+H97</f>
        <v>0</v>
      </c>
      <c r="I94" s="30">
        <f>I95+I96+I97</f>
        <v>0</v>
      </c>
      <c r="J94" s="30">
        <f>J95+J96+J97</f>
        <v>0</v>
      </c>
      <c r="K94" s="28" t="e">
        <f t="shared" si="2"/>
        <v>#DIV/0!</v>
      </c>
    </row>
    <row r="95" spans="1:11" ht="15.75" customHeight="1" hidden="1">
      <c r="A95" s="25"/>
      <c r="B95" s="2" t="s">
        <v>4</v>
      </c>
      <c r="C95" s="4"/>
      <c r="D95" s="4"/>
      <c r="E95" s="4"/>
      <c r="F95" s="3"/>
      <c r="G95" s="3"/>
      <c r="H95" s="30">
        <f>H99</f>
        <v>0</v>
      </c>
      <c r="I95" s="30">
        <f>I99</f>
        <v>0</v>
      </c>
      <c r="J95" s="30">
        <f>J99</f>
        <v>0</v>
      </c>
      <c r="K95" s="28" t="e">
        <f t="shared" si="2"/>
        <v>#DIV/0!</v>
      </c>
    </row>
    <row r="96" spans="1:11" ht="15.75" customHeight="1" hidden="1">
      <c r="A96" s="25"/>
      <c r="B96" s="2" t="s">
        <v>5</v>
      </c>
      <c r="C96" s="4"/>
      <c r="D96" s="4"/>
      <c r="E96" s="4"/>
      <c r="F96" s="3"/>
      <c r="G96" s="3"/>
      <c r="H96" s="30">
        <f>H100</f>
        <v>0</v>
      </c>
      <c r="I96" s="30">
        <f>I100</f>
        <v>0</v>
      </c>
      <c r="J96" s="30">
        <f>J100</f>
        <v>0</v>
      </c>
      <c r="K96" s="28" t="e">
        <f t="shared" si="2"/>
        <v>#DIV/0!</v>
      </c>
    </row>
    <row r="97" spans="1:11" ht="15.75" customHeight="1" hidden="1">
      <c r="A97" s="25"/>
      <c r="B97" s="2" t="s">
        <v>27</v>
      </c>
      <c r="C97" s="4"/>
      <c r="D97" s="4"/>
      <c r="E97" s="4"/>
      <c r="F97" s="3"/>
      <c r="G97" s="3"/>
      <c r="H97" s="30">
        <f>H101</f>
        <v>0</v>
      </c>
      <c r="I97" s="30">
        <f>I101</f>
        <v>0</v>
      </c>
      <c r="J97" s="30">
        <f>J101</f>
        <v>0</v>
      </c>
      <c r="K97" s="28" t="e">
        <f t="shared" si="2"/>
        <v>#DIV/0!</v>
      </c>
    </row>
    <row r="98" spans="1:11" ht="31.5" hidden="1">
      <c r="A98" s="10" t="s">
        <v>64</v>
      </c>
      <c r="B98" s="2" t="s">
        <v>67</v>
      </c>
      <c r="C98" s="4"/>
      <c r="D98" s="4"/>
      <c r="E98" s="4"/>
      <c r="F98" s="3"/>
      <c r="G98" s="3">
        <v>2020</v>
      </c>
      <c r="H98" s="30">
        <f>H99+H100+H101</f>
        <v>0</v>
      </c>
      <c r="I98" s="30">
        <f>I99+I100+I101</f>
        <v>0</v>
      </c>
      <c r="J98" s="30">
        <f>J99+J100+J101</f>
        <v>0</v>
      </c>
      <c r="K98" s="28" t="e">
        <f t="shared" si="2"/>
        <v>#DIV/0!</v>
      </c>
    </row>
    <row r="99" spans="1:11" ht="15.75" customHeight="1" hidden="1">
      <c r="A99" s="25"/>
      <c r="B99" s="2" t="s">
        <v>4</v>
      </c>
      <c r="C99" s="4" t="s">
        <v>14</v>
      </c>
      <c r="D99" s="4" t="s">
        <v>69</v>
      </c>
      <c r="E99" s="4" t="s">
        <v>70</v>
      </c>
      <c r="F99" s="3">
        <v>410</v>
      </c>
      <c r="G99" s="3"/>
      <c r="H99" s="30"/>
      <c r="I99" s="30"/>
      <c r="J99" s="30"/>
      <c r="K99" s="28" t="e">
        <f t="shared" si="2"/>
        <v>#DIV/0!</v>
      </c>
    </row>
    <row r="100" spans="1:11" ht="15.75" customHeight="1" hidden="1">
      <c r="A100" s="25"/>
      <c r="B100" s="2" t="s">
        <v>5</v>
      </c>
      <c r="C100" s="4"/>
      <c r="D100" s="4"/>
      <c r="E100" s="4"/>
      <c r="F100" s="3"/>
      <c r="G100" s="3"/>
      <c r="H100" s="30"/>
      <c r="I100" s="30"/>
      <c r="J100" s="30"/>
      <c r="K100" s="28" t="e">
        <f t="shared" si="2"/>
        <v>#DIV/0!</v>
      </c>
    </row>
    <row r="101" spans="1:11" ht="15.75" customHeight="1" hidden="1">
      <c r="A101" s="25"/>
      <c r="B101" s="2" t="s">
        <v>27</v>
      </c>
      <c r="C101" s="4" t="s">
        <v>14</v>
      </c>
      <c r="D101" s="4" t="s">
        <v>69</v>
      </c>
      <c r="E101" s="4" t="s">
        <v>70</v>
      </c>
      <c r="F101" s="3">
        <v>410</v>
      </c>
      <c r="G101" s="3"/>
      <c r="H101" s="30"/>
      <c r="I101" s="30"/>
      <c r="J101" s="30"/>
      <c r="K101" s="28" t="e">
        <f t="shared" si="2"/>
        <v>#DIV/0!</v>
      </c>
    </row>
    <row r="102" spans="1:11" ht="15.75" hidden="1">
      <c r="A102" s="10" t="s">
        <v>43</v>
      </c>
      <c r="B102" s="2" t="s">
        <v>44</v>
      </c>
      <c r="C102" s="4" t="s">
        <v>45</v>
      </c>
      <c r="D102" s="4"/>
      <c r="E102" s="4"/>
      <c r="F102" s="4"/>
      <c r="G102" s="22"/>
      <c r="H102" s="30">
        <f>H103+H104+H105</f>
        <v>0</v>
      </c>
      <c r="I102" s="30">
        <f>I103+I104+I105</f>
        <v>0</v>
      </c>
      <c r="J102" s="30">
        <f>J103+J104+J105</f>
        <v>0</v>
      </c>
      <c r="K102" s="28" t="e">
        <f t="shared" si="2"/>
        <v>#DIV/0!</v>
      </c>
    </row>
    <row r="103" spans="1:11" ht="15.75" hidden="1">
      <c r="A103" s="10"/>
      <c r="B103" s="2" t="s">
        <v>4</v>
      </c>
      <c r="C103" s="4"/>
      <c r="D103" s="4"/>
      <c r="E103" s="4"/>
      <c r="F103" s="4"/>
      <c r="G103" s="22"/>
      <c r="H103" s="30">
        <f>H107</f>
        <v>0</v>
      </c>
      <c r="I103" s="30">
        <f>I107</f>
        <v>0</v>
      </c>
      <c r="J103" s="30">
        <f>J107</f>
        <v>0</v>
      </c>
      <c r="K103" s="28" t="e">
        <f t="shared" si="2"/>
        <v>#DIV/0!</v>
      </c>
    </row>
    <row r="104" spans="1:11" ht="15.75" hidden="1">
      <c r="A104" s="10"/>
      <c r="B104" s="2" t="s">
        <v>5</v>
      </c>
      <c r="C104" s="4"/>
      <c r="D104" s="4"/>
      <c r="E104" s="4"/>
      <c r="F104" s="4"/>
      <c r="G104" s="22"/>
      <c r="H104" s="30">
        <f>H108</f>
        <v>0</v>
      </c>
      <c r="I104" s="30">
        <f>I108</f>
        <v>0</v>
      </c>
      <c r="J104" s="30">
        <f>J108</f>
        <v>0</v>
      </c>
      <c r="K104" s="28" t="e">
        <f t="shared" si="2"/>
        <v>#DIV/0!</v>
      </c>
    </row>
    <row r="105" spans="1:11" ht="15.75" hidden="1">
      <c r="A105" s="10"/>
      <c r="B105" s="2" t="s">
        <v>27</v>
      </c>
      <c r="C105" s="4"/>
      <c r="D105" s="4"/>
      <c r="E105" s="4"/>
      <c r="F105" s="4"/>
      <c r="G105" s="22"/>
      <c r="H105" s="30">
        <f>H109</f>
        <v>0</v>
      </c>
      <c r="I105" s="30">
        <f>I109</f>
        <v>0</v>
      </c>
      <c r="J105" s="30">
        <f>J109</f>
        <v>0</v>
      </c>
      <c r="K105" s="28" t="e">
        <f t="shared" si="2"/>
        <v>#DIV/0!</v>
      </c>
    </row>
    <row r="106" spans="1:11" ht="15.75" hidden="1">
      <c r="A106" s="23" t="s">
        <v>46</v>
      </c>
      <c r="B106" s="15" t="s">
        <v>66</v>
      </c>
      <c r="C106" s="15"/>
      <c r="D106" s="15"/>
      <c r="E106" s="15">
        <v>1300000000</v>
      </c>
      <c r="F106" s="15"/>
      <c r="G106" s="22"/>
      <c r="H106" s="30">
        <f>H107+H108+H109</f>
        <v>0</v>
      </c>
      <c r="I106" s="30">
        <f>I107+I108+I109</f>
        <v>0</v>
      </c>
      <c r="J106" s="30">
        <f>J107+J108+J109</f>
        <v>0</v>
      </c>
      <c r="K106" s="28" t="e">
        <f t="shared" si="2"/>
        <v>#DIV/0!</v>
      </c>
    </row>
    <row r="107" spans="1:11" ht="15.75" hidden="1">
      <c r="A107" s="23"/>
      <c r="B107" s="2" t="s">
        <v>4</v>
      </c>
      <c r="C107" s="15"/>
      <c r="D107" s="15"/>
      <c r="E107" s="15"/>
      <c r="F107" s="15"/>
      <c r="G107" s="22"/>
      <c r="H107" s="30">
        <f>H111</f>
        <v>0</v>
      </c>
      <c r="I107" s="30">
        <f>I111</f>
        <v>0</v>
      </c>
      <c r="J107" s="30">
        <f>J111</f>
        <v>0</v>
      </c>
      <c r="K107" s="28" t="e">
        <f t="shared" si="2"/>
        <v>#DIV/0!</v>
      </c>
    </row>
    <row r="108" spans="1:11" ht="15.75" hidden="1">
      <c r="A108" s="23"/>
      <c r="B108" s="2" t="s">
        <v>5</v>
      </c>
      <c r="C108" s="15"/>
      <c r="D108" s="15"/>
      <c r="E108" s="15"/>
      <c r="F108" s="15"/>
      <c r="G108" s="22"/>
      <c r="H108" s="30">
        <f>H112</f>
        <v>0</v>
      </c>
      <c r="I108" s="30">
        <f>I112</f>
        <v>0</v>
      </c>
      <c r="J108" s="30">
        <f>J112</f>
        <v>0</v>
      </c>
      <c r="K108" s="28" t="e">
        <f t="shared" si="2"/>
        <v>#DIV/0!</v>
      </c>
    </row>
    <row r="109" spans="1:11" ht="15.75" hidden="1">
      <c r="A109" s="23"/>
      <c r="B109" s="2" t="s">
        <v>27</v>
      </c>
      <c r="C109" s="15"/>
      <c r="D109" s="15"/>
      <c r="E109" s="15"/>
      <c r="F109" s="15"/>
      <c r="G109" s="22"/>
      <c r="H109" s="30">
        <f>H113</f>
        <v>0</v>
      </c>
      <c r="I109" s="30">
        <f>I113</f>
        <v>0</v>
      </c>
      <c r="J109" s="30">
        <f>J113</f>
        <v>0</v>
      </c>
      <c r="K109" s="28" t="e">
        <f t="shared" si="2"/>
        <v>#DIV/0!</v>
      </c>
    </row>
    <row r="110" spans="1:11" ht="15.75" hidden="1">
      <c r="A110" s="23" t="s">
        <v>28</v>
      </c>
      <c r="B110" s="15" t="s">
        <v>47</v>
      </c>
      <c r="C110" s="24"/>
      <c r="D110" s="24"/>
      <c r="E110" s="24"/>
      <c r="F110" s="24"/>
      <c r="G110" s="11">
        <v>2020</v>
      </c>
      <c r="H110" s="30">
        <f>H111+H112+H113</f>
        <v>0</v>
      </c>
      <c r="I110" s="30">
        <f>I111+I112+I113</f>
        <v>0</v>
      </c>
      <c r="J110" s="30">
        <f>J111+J112+J113</f>
        <v>0</v>
      </c>
      <c r="K110" s="28" t="e">
        <f t="shared" si="2"/>
        <v>#DIV/0!</v>
      </c>
    </row>
    <row r="111" spans="1:11" ht="15.75" hidden="1">
      <c r="A111" s="23"/>
      <c r="B111" s="2" t="s">
        <v>4</v>
      </c>
      <c r="C111" s="24" t="s">
        <v>45</v>
      </c>
      <c r="D111" s="24" t="s">
        <v>48</v>
      </c>
      <c r="E111" s="24" t="s">
        <v>49</v>
      </c>
      <c r="F111" s="24">
        <v>460</v>
      </c>
      <c r="G111" s="22"/>
      <c r="H111" s="30"/>
      <c r="I111" s="30"/>
      <c r="J111" s="30"/>
      <c r="K111" s="28" t="e">
        <f t="shared" si="2"/>
        <v>#DIV/0!</v>
      </c>
    </row>
    <row r="112" spans="1:11" ht="15.75" hidden="1">
      <c r="A112" s="23"/>
      <c r="B112" s="2" t="s">
        <v>5</v>
      </c>
      <c r="C112" s="15"/>
      <c r="D112" s="15"/>
      <c r="E112" s="15"/>
      <c r="F112" s="15"/>
      <c r="G112" s="22"/>
      <c r="H112" s="30">
        <v>0</v>
      </c>
      <c r="I112" s="30">
        <v>0</v>
      </c>
      <c r="J112" s="30">
        <v>0</v>
      </c>
      <c r="K112" s="28" t="e">
        <f t="shared" si="2"/>
        <v>#DIV/0!</v>
      </c>
    </row>
    <row r="113" spans="1:11" ht="15.75" hidden="1">
      <c r="A113" s="23"/>
      <c r="B113" s="2" t="s">
        <v>27</v>
      </c>
      <c r="C113" s="24" t="s">
        <v>45</v>
      </c>
      <c r="D113" s="24" t="s">
        <v>48</v>
      </c>
      <c r="E113" s="24" t="s">
        <v>49</v>
      </c>
      <c r="F113" s="24" t="s">
        <v>50</v>
      </c>
      <c r="G113" s="22"/>
      <c r="H113" s="30"/>
      <c r="I113" s="30"/>
      <c r="J113" s="30"/>
      <c r="K113" s="28" t="e">
        <f t="shared" si="2"/>
        <v>#DIV/0!</v>
      </c>
    </row>
    <row r="114" spans="1:11" ht="15.75" hidden="1">
      <c r="A114" s="23" t="s">
        <v>93</v>
      </c>
      <c r="B114" s="2" t="s">
        <v>98</v>
      </c>
      <c r="C114" s="24"/>
      <c r="D114" s="24"/>
      <c r="E114" s="24"/>
      <c r="F114" s="24"/>
      <c r="G114" s="22"/>
      <c r="H114" s="30">
        <f>H115</f>
        <v>0</v>
      </c>
      <c r="I114" s="30">
        <f>I115</f>
        <v>0</v>
      </c>
      <c r="J114" s="30">
        <f>J115</f>
        <v>0</v>
      </c>
      <c r="K114" s="28" t="e">
        <f t="shared" si="2"/>
        <v>#DIV/0!</v>
      </c>
    </row>
    <row r="115" spans="1:11" ht="31.5" hidden="1">
      <c r="A115" s="23" t="s">
        <v>64</v>
      </c>
      <c r="B115" s="2" t="s">
        <v>101</v>
      </c>
      <c r="C115" s="24"/>
      <c r="D115" s="24"/>
      <c r="E115" s="24"/>
      <c r="F115" s="24"/>
      <c r="G115" s="11">
        <v>2021</v>
      </c>
      <c r="H115" s="30">
        <f>H116+H117+H118</f>
        <v>0</v>
      </c>
      <c r="I115" s="30">
        <f>I116+I117+I118</f>
        <v>0</v>
      </c>
      <c r="J115" s="30">
        <f>J116+J117+J118</f>
        <v>0</v>
      </c>
      <c r="K115" s="28" t="e">
        <f t="shared" si="2"/>
        <v>#DIV/0!</v>
      </c>
    </row>
    <row r="116" spans="1:11" ht="15.75" hidden="1">
      <c r="A116" s="23"/>
      <c r="B116" s="2" t="s">
        <v>4</v>
      </c>
      <c r="C116" s="24" t="s">
        <v>14</v>
      </c>
      <c r="D116" s="24" t="s">
        <v>99</v>
      </c>
      <c r="E116" s="24" t="s">
        <v>100</v>
      </c>
      <c r="F116" s="24" t="s">
        <v>17</v>
      </c>
      <c r="G116" s="22"/>
      <c r="H116" s="30"/>
      <c r="I116" s="30"/>
      <c r="J116" s="30"/>
      <c r="K116" s="28" t="e">
        <f t="shared" si="2"/>
        <v>#DIV/0!</v>
      </c>
    </row>
    <row r="117" spans="1:11" ht="15.75" hidden="1">
      <c r="A117" s="23"/>
      <c r="B117" s="2" t="s">
        <v>5</v>
      </c>
      <c r="C117" s="24"/>
      <c r="D117" s="24"/>
      <c r="E117" s="24"/>
      <c r="F117" s="24"/>
      <c r="G117" s="22"/>
      <c r="H117" s="30">
        <v>0</v>
      </c>
      <c r="I117" s="30">
        <v>0</v>
      </c>
      <c r="J117" s="30">
        <v>0</v>
      </c>
      <c r="K117" s="28" t="e">
        <f t="shared" si="2"/>
        <v>#DIV/0!</v>
      </c>
    </row>
    <row r="118" spans="1:11" ht="15.75" hidden="1">
      <c r="A118" s="23"/>
      <c r="B118" s="2" t="s">
        <v>27</v>
      </c>
      <c r="C118" s="24" t="s">
        <v>14</v>
      </c>
      <c r="D118" s="24" t="s">
        <v>99</v>
      </c>
      <c r="E118" s="24" t="s">
        <v>100</v>
      </c>
      <c r="F118" s="24" t="s">
        <v>17</v>
      </c>
      <c r="G118" s="22"/>
      <c r="H118" s="30"/>
      <c r="I118" s="30"/>
      <c r="J118" s="30"/>
      <c r="K118" s="28" t="e">
        <f t="shared" si="2"/>
        <v>#DIV/0!</v>
      </c>
    </row>
    <row r="119" spans="1:11" ht="15.75">
      <c r="A119" s="23" t="s">
        <v>93</v>
      </c>
      <c r="B119" s="2" t="s">
        <v>94</v>
      </c>
      <c r="C119" s="24"/>
      <c r="D119" s="24"/>
      <c r="E119" s="24"/>
      <c r="F119" s="24"/>
      <c r="G119" s="22"/>
      <c r="H119" s="30">
        <f>H120</f>
        <v>137.19</v>
      </c>
      <c r="I119" s="30">
        <f>I120</f>
        <v>137.19</v>
      </c>
      <c r="J119" s="30">
        <f>J120</f>
        <v>137.19</v>
      </c>
      <c r="K119" s="28">
        <f t="shared" si="2"/>
        <v>100</v>
      </c>
    </row>
    <row r="120" spans="1:11" ht="15.75">
      <c r="A120" s="23" t="s">
        <v>64</v>
      </c>
      <c r="B120" s="2" t="s">
        <v>95</v>
      </c>
      <c r="C120" s="24"/>
      <c r="D120" s="24"/>
      <c r="E120" s="24"/>
      <c r="F120" s="24"/>
      <c r="G120" s="22"/>
      <c r="H120" s="30">
        <v>137.19</v>
      </c>
      <c r="I120" s="30">
        <v>137.19</v>
      </c>
      <c r="J120" s="30">
        <v>137.19</v>
      </c>
      <c r="K120" s="28">
        <f t="shared" si="2"/>
        <v>100</v>
      </c>
    </row>
    <row r="121" spans="1:11" ht="15.75">
      <c r="A121" s="23"/>
      <c r="B121" s="2" t="s">
        <v>4</v>
      </c>
      <c r="C121" s="24"/>
      <c r="D121" s="24"/>
      <c r="E121" s="24"/>
      <c r="F121" s="24"/>
      <c r="G121" s="22"/>
      <c r="H121" s="30">
        <v>0</v>
      </c>
      <c r="I121" s="30">
        <v>0</v>
      </c>
      <c r="J121" s="30">
        <v>0</v>
      </c>
      <c r="K121" s="28"/>
    </row>
    <row r="122" spans="1:11" ht="15.75">
      <c r="A122" s="23"/>
      <c r="B122" s="2" t="s">
        <v>5</v>
      </c>
      <c r="C122" s="24"/>
      <c r="D122" s="24"/>
      <c r="E122" s="24"/>
      <c r="F122" s="24"/>
      <c r="G122" s="22"/>
      <c r="H122" s="30">
        <v>0</v>
      </c>
      <c r="I122" s="30">
        <v>0</v>
      </c>
      <c r="J122" s="30">
        <v>0</v>
      </c>
      <c r="K122" s="28"/>
    </row>
    <row r="123" spans="1:11" ht="15.75">
      <c r="A123" s="23"/>
      <c r="B123" s="2" t="s">
        <v>27</v>
      </c>
      <c r="C123" s="24" t="s">
        <v>14</v>
      </c>
      <c r="D123" s="24" t="s">
        <v>83</v>
      </c>
      <c r="E123" s="24" t="s">
        <v>97</v>
      </c>
      <c r="F123" s="24" t="s">
        <v>17</v>
      </c>
      <c r="G123" s="22"/>
      <c r="H123" s="30">
        <v>137.19</v>
      </c>
      <c r="I123" s="30">
        <v>137.19</v>
      </c>
      <c r="J123" s="30">
        <v>137.19</v>
      </c>
      <c r="K123" s="28">
        <f t="shared" si="2"/>
        <v>100</v>
      </c>
    </row>
    <row r="124" spans="1:11" ht="15.75">
      <c r="A124" s="10" t="s">
        <v>43</v>
      </c>
      <c r="B124" s="2" t="s">
        <v>51</v>
      </c>
      <c r="C124" s="4" t="s">
        <v>52</v>
      </c>
      <c r="D124" s="4"/>
      <c r="E124" s="4"/>
      <c r="F124" s="4"/>
      <c r="G124" s="22"/>
      <c r="H124" s="30">
        <f>H125+H126+H127</f>
        <v>3000</v>
      </c>
      <c r="I124" s="30">
        <f>I125+I126+I127</f>
        <v>3000</v>
      </c>
      <c r="J124" s="30">
        <f>J125+J126+J127</f>
        <v>3000</v>
      </c>
      <c r="K124" s="28">
        <f t="shared" si="2"/>
        <v>100</v>
      </c>
    </row>
    <row r="125" spans="1:11" ht="15.75">
      <c r="A125" s="10"/>
      <c r="B125" s="2" t="s">
        <v>4</v>
      </c>
      <c r="C125" s="4"/>
      <c r="D125" s="4"/>
      <c r="E125" s="4"/>
      <c r="F125" s="4"/>
      <c r="G125" s="22"/>
      <c r="H125" s="30">
        <f>H129</f>
        <v>0</v>
      </c>
      <c r="I125" s="30">
        <f>I129</f>
        <v>0</v>
      </c>
      <c r="J125" s="30">
        <f>J129</f>
        <v>0</v>
      </c>
      <c r="K125" s="28"/>
    </row>
    <row r="126" spans="1:11" ht="15.75">
      <c r="A126" s="10"/>
      <c r="B126" s="2" t="s">
        <v>5</v>
      </c>
      <c r="C126" s="4"/>
      <c r="D126" s="4"/>
      <c r="E126" s="4"/>
      <c r="F126" s="4"/>
      <c r="G126" s="22"/>
      <c r="H126" s="30">
        <f>H130</f>
        <v>0</v>
      </c>
      <c r="I126" s="30">
        <f>I130</f>
        <v>0</v>
      </c>
      <c r="J126" s="30">
        <f>J130</f>
        <v>0</v>
      </c>
      <c r="K126" s="28"/>
    </row>
    <row r="127" spans="1:11" ht="15.75">
      <c r="A127" s="10"/>
      <c r="B127" s="2" t="s">
        <v>27</v>
      </c>
      <c r="C127" s="4"/>
      <c r="D127" s="4"/>
      <c r="E127" s="4"/>
      <c r="F127" s="4"/>
      <c r="G127" s="22"/>
      <c r="H127" s="30">
        <f>H131</f>
        <v>3000</v>
      </c>
      <c r="I127" s="30">
        <f>I131</f>
        <v>3000</v>
      </c>
      <c r="J127" s="30">
        <f>J131</f>
        <v>3000</v>
      </c>
      <c r="K127" s="28">
        <f t="shared" si="2"/>
        <v>100</v>
      </c>
    </row>
    <row r="128" spans="1:11" ht="15.75">
      <c r="A128" s="23" t="s">
        <v>46</v>
      </c>
      <c r="B128" s="15" t="s">
        <v>75</v>
      </c>
      <c r="C128" s="15"/>
      <c r="D128" s="15"/>
      <c r="E128" s="24" t="s">
        <v>53</v>
      </c>
      <c r="F128" s="15"/>
      <c r="G128" s="22"/>
      <c r="H128" s="30">
        <f>H129+H130+H131</f>
        <v>3000</v>
      </c>
      <c r="I128" s="30">
        <f>I129+I130+I131</f>
        <v>3000</v>
      </c>
      <c r="J128" s="30">
        <f>J129+J130+J131</f>
        <v>3000</v>
      </c>
      <c r="K128" s="28">
        <f t="shared" si="2"/>
        <v>100</v>
      </c>
    </row>
    <row r="129" spans="1:11" ht="15.75">
      <c r="A129" s="23"/>
      <c r="B129" s="2" t="s">
        <v>4</v>
      </c>
      <c r="C129" s="15"/>
      <c r="D129" s="15"/>
      <c r="E129" s="15"/>
      <c r="F129" s="15"/>
      <c r="G129" s="22"/>
      <c r="H129" s="30">
        <f>H133</f>
        <v>0</v>
      </c>
      <c r="I129" s="30">
        <f>I133</f>
        <v>0</v>
      </c>
      <c r="J129" s="30">
        <f>J133</f>
        <v>0</v>
      </c>
      <c r="K129" s="28"/>
    </row>
    <row r="130" spans="1:11" ht="15.75">
      <c r="A130" s="23"/>
      <c r="B130" s="2" t="s">
        <v>5</v>
      </c>
      <c r="C130" s="15"/>
      <c r="D130" s="15"/>
      <c r="E130" s="15"/>
      <c r="F130" s="15"/>
      <c r="G130" s="22"/>
      <c r="H130" s="30">
        <f>H134</f>
        <v>0</v>
      </c>
      <c r="I130" s="30">
        <f>I134</f>
        <v>0</v>
      </c>
      <c r="J130" s="30">
        <f>J134</f>
        <v>0</v>
      </c>
      <c r="K130" s="28"/>
    </row>
    <row r="131" spans="1:11" ht="15.75">
      <c r="A131" s="23"/>
      <c r="B131" s="2" t="s">
        <v>27</v>
      </c>
      <c r="C131" s="15"/>
      <c r="D131" s="15"/>
      <c r="E131" s="15"/>
      <c r="F131" s="15"/>
      <c r="G131" s="22"/>
      <c r="H131" s="30">
        <f>H135</f>
        <v>3000</v>
      </c>
      <c r="I131" s="30">
        <f>I135</f>
        <v>3000</v>
      </c>
      <c r="J131" s="30">
        <f>J135</f>
        <v>3000</v>
      </c>
      <c r="K131" s="28">
        <f t="shared" si="2"/>
        <v>100</v>
      </c>
    </row>
    <row r="132" spans="1:11" ht="15.75">
      <c r="A132" s="23" t="s">
        <v>28</v>
      </c>
      <c r="B132" s="15" t="s">
        <v>54</v>
      </c>
      <c r="C132" s="24"/>
      <c r="D132" s="24"/>
      <c r="E132" s="24"/>
      <c r="F132" s="24"/>
      <c r="G132" s="22"/>
      <c r="H132" s="30">
        <f>H133+H134+H135</f>
        <v>3000</v>
      </c>
      <c r="I132" s="30">
        <f>I133+I134+I135</f>
        <v>3000</v>
      </c>
      <c r="J132" s="30">
        <f>J133+J134+J135</f>
        <v>3000</v>
      </c>
      <c r="K132" s="28">
        <f t="shared" si="2"/>
        <v>100</v>
      </c>
    </row>
    <row r="133" spans="1:11" ht="15.75">
      <c r="A133" s="23"/>
      <c r="B133" s="2" t="s">
        <v>4</v>
      </c>
      <c r="C133" s="24"/>
      <c r="D133" s="24"/>
      <c r="E133" s="24"/>
      <c r="F133" s="24"/>
      <c r="G133" s="22"/>
      <c r="H133" s="30">
        <v>0</v>
      </c>
      <c r="I133" s="30">
        <v>0</v>
      </c>
      <c r="J133" s="30">
        <v>0</v>
      </c>
      <c r="K133" s="28"/>
    </row>
    <row r="134" spans="1:11" ht="15.75">
      <c r="A134" s="23"/>
      <c r="B134" s="2" t="s">
        <v>5</v>
      </c>
      <c r="C134" s="15"/>
      <c r="D134" s="15"/>
      <c r="E134" s="15"/>
      <c r="F134" s="15"/>
      <c r="G134" s="22"/>
      <c r="H134" s="30">
        <v>0</v>
      </c>
      <c r="I134" s="30">
        <v>0</v>
      </c>
      <c r="J134" s="30">
        <v>0</v>
      </c>
      <c r="K134" s="28"/>
    </row>
    <row r="135" spans="1:11" ht="15.75">
      <c r="A135" s="23"/>
      <c r="B135" s="2" t="s">
        <v>27</v>
      </c>
      <c r="C135" s="24" t="s">
        <v>52</v>
      </c>
      <c r="D135" s="24" t="s">
        <v>55</v>
      </c>
      <c r="E135" s="24" t="s">
        <v>56</v>
      </c>
      <c r="F135" s="24" t="s">
        <v>50</v>
      </c>
      <c r="G135" s="22"/>
      <c r="H135" s="30">
        <v>3000</v>
      </c>
      <c r="I135" s="30">
        <v>3000</v>
      </c>
      <c r="J135" s="30">
        <v>3000</v>
      </c>
      <c r="K135" s="28">
        <f t="shared" si="2"/>
        <v>100</v>
      </c>
    </row>
  </sheetData>
  <sheetProtection/>
  <mergeCells count="15">
    <mergeCell ref="B10:G10"/>
    <mergeCell ref="A6:K6"/>
    <mergeCell ref="A7:A8"/>
    <mergeCell ref="B7:B8"/>
    <mergeCell ref="G7:G8"/>
    <mergeCell ref="I7:I8"/>
    <mergeCell ref="J7:J8"/>
    <mergeCell ref="K7:K8"/>
    <mergeCell ref="A5:J5"/>
    <mergeCell ref="C7:F7"/>
    <mergeCell ref="A1:K1"/>
    <mergeCell ref="A2:K2"/>
    <mergeCell ref="A3:K3"/>
    <mergeCell ref="H7:H8"/>
    <mergeCell ref="A4:J4"/>
  </mergeCells>
  <printOptions/>
  <pageMargins left="0.5905511811023623" right="0.1968503937007874" top="0.5905511811023623" bottom="0.4724409448818898" header="0.15748031496062992" footer="0.15748031496062992"/>
  <pageSetup firstPageNumber="217" useFirstPageNumber="1" horizontalDpi="600" verticalDpi="600" orientation="landscape" paperSize="9" scale="6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user10</cp:lastModifiedBy>
  <cp:lastPrinted>2022-03-21T07:39:26Z</cp:lastPrinted>
  <dcterms:created xsi:type="dcterms:W3CDTF">2010-10-05T09:06:00Z</dcterms:created>
  <dcterms:modified xsi:type="dcterms:W3CDTF">2022-03-21T07:39:29Z</dcterms:modified>
  <cp:category/>
  <cp:version/>
  <cp:contentType/>
  <cp:contentStatus/>
</cp:coreProperties>
</file>