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15.09.2022" sheetId="2" r:id="rId2"/>
  </sheets>
  <definedNames>
    <definedName name="_xlnm.Print_Titles" localSheetId="0">'01.09.2022'!$4:$6</definedName>
    <definedName name="_xlnm.Print_Titles" localSheetId="1">'15.09.2022'!$4:$6</definedName>
    <definedName name="_xlnm.Print_Area" localSheetId="0">'01.09.2022'!$A$1:$AD$31</definedName>
    <definedName name="_xlnm.Print_Area" localSheetId="1">'15.09.2022'!$A$1:$AD$31</definedName>
  </definedNames>
  <calcPr fullCalcOnLoad="1"/>
</workbook>
</file>

<file path=xl/sharedStrings.xml><?xml version="1.0" encoding="utf-8"?>
<sst xmlns="http://schemas.openxmlformats.org/spreadsheetml/2006/main" count="276" uniqueCount="111">
  <si>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</si>
  <si>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</si>
  <si>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</si>
  <si>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</si>
  <si>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</si>
  <si>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</si>
  <si>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</si>
  <si>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</si>
  <si>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</si>
  <si>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</si>
  <si>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</si>
  <si>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</si>
  <si>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</si>
  <si>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</si>
  <si>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</si>
  <si>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</si>
  <si>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</si>
  <si>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</si>
  <si>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</si>
  <si>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</si>
  <si>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</si>
  <si>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</si>
  <si>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</si>
  <si>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</si>
  <si>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</si>
  <si>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</si>
  <si>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</si>
  <si>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</si>
  <si>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</si>
  <si>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</si>
  <si>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</si>
  <si>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</si>
  <si>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</si>
  <si>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</si>
  <si>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</si>
  <si>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</si>
  <si>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</si>
  <si>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</si>
  <si>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</si>
  <si>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</si>
  <si>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</si>
  <si>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</si>
  <si>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</si>
  <si>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</si>
  <si>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</si>
  <si>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</si>
  <si>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</si>
  <si>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</si>
  <si>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</si>
  <si>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</si>
  <si>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</si>
  <si>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</si>
  <si>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</si>
  <si>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</si>
  <si>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</si>
  <si>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</si>
  <si>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</si>
  <si>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</si>
  <si>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</si>
  <si>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</si>
  <si>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</si>
  <si>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</si>
  <si>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</si>
  <si>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</si>
  <si>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</si>
  <si>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</si>
  <si>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</si>
  <si>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</si>
  <si>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</si>
  <si>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</si>
  <si>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</si>
  <si>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</si>
  <si>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</si>
  <si>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</si>
  <si>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</si>
  <si>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</si>
  <si>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</si>
  <si>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</si>
  <si>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</si>
  <si>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</si>
  <si>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</si>
  <si>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</si>
  <si>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</si>
  <si>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</si>
  <si>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</si>
  <si>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</si>
  <si>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</si>
  <si>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</si>
  <si>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</si>
  <si>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</si>
  <si>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</si>
  <si>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</si>
  <si>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</si>
  <si>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</si>
  <si>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</si>
  <si>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</si>
  <si>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</si>
  <si>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</si>
  <si>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</si>
  <si>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</si>
  <si>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</si>
  <si>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</si>
  <si>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</si>
  <si>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</si>
  <si>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</si>
  <si>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</si>
  <si>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</si>
  <si>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</si>
  <si>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</si>
  <si>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</si>
  <si>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по состоянию на 27.10.2022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</si>
</sst>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8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8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19" activePane="bottomLeft" state="frozen"/>
      <selection pane="topLeft" activeCell="A2" sqref="A2"/>
      <selection pane="bottomLeft" activeCell="Q31" sqref="Q31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206375062.38</v>
      </c>
      <c r="J8" s="12">
        <f t="shared" si="0"/>
        <v>188971561.28</v>
      </c>
      <c r="K8" s="12">
        <f t="shared" si="0"/>
        <v>14141782.62</v>
      </c>
      <c r="L8" s="12">
        <f t="shared" si="0"/>
        <v>3261718.4800000004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23.410599441050547</v>
      </c>
      <c r="AE8" s="44">
        <f>S8/I8*100</f>
        <v>23.410599441050547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21871878.33</v>
      </c>
      <c r="J14" s="2">
        <v>16605066.45</v>
      </c>
      <c r="K14" s="2">
        <v>5069898.68</v>
      </c>
      <c r="L14" s="2">
        <v>196913.2</v>
      </c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21871878.33</v>
      </c>
      <c r="Y14" s="7">
        <f>J14-T14</f>
        <v>16605066.45</v>
      </c>
      <c r="Z14" s="7">
        <f>K14-U14</f>
        <v>5069898.68</v>
      </c>
      <c r="AA14" s="7">
        <f>L14-V14</f>
        <v>196913.2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134256400</v>
      </c>
      <c r="J15" s="13">
        <f aca="true" t="shared" si="6" ref="J15:V15">J16</f>
        <v>126780100</v>
      </c>
      <c r="K15" s="13">
        <f t="shared" si="6"/>
        <v>6672600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35.986097645996765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134256400</v>
      </c>
      <c r="J16" s="33">
        <v>126780100</v>
      </c>
      <c r="K16" s="33">
        <v>6672600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35.986097645996765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I19+I20+I18</f>
        <v>47585934</v>
      </c>
      <c r="J17" s="13">
        <f>J19+J20+J21+J18</f>
        <v>25431120</v>
      </c>
      <c r="K17" s="13">
        <f>K19+K20+K18</f>
        <v>21916280</v>
      </c>
      <c r="L17" s="13">
        <f>L19+L20+L18</f>
        <v>238534</v>
      </c>
      <c r="M17" s="13">
        <f>M19+M20+M21</f>
        <v>0</v>
      </c>
      <c r="N17" s="13">
        <f>N19+N20</f>
        <v>20227073.029999997</v>
      </c>
      <c r="O17" s="13">
        <f>O19+O20+O21</f>
        <v>0</v>
      </c>
      <c r="P17" s="13">
        <f>P19+P20</f>
        <v>20068643.15</v>
      </c>
      <c r="Q17" s="13">
        <f>Q19+Q20</f>
        <v>158429.88</v>
      </c>
      <c r="R17" s="13">
        <f>R19+R20+R21</f>
        <v>0</v>
      </c>
      <c r="S17" s="13">
        <f>S19+S20</f>
        <v>15460473.360000001</v>
      </c>
      <c r="T17" s="13">
        <f>T19+T20+T21</f>
        <v>0</v>
      </c>
      <c r="U17" s="13">
        <f>U19+U20</f>
        <v>15302043.48</v>
      </c>
      <c r="V17" s="13">
        <f>V19+V20</f>
        <v>158429.88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32.489586859848124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19972339.029999997</v>
      </c>
      <c r="O19" s="2"/>
      <c r="P19" s="2">
        <v>19820243.15</v>
      </c>
      <c r="Q19" s="2">
        <v>152095.88</v>
      </c>
      <c r="R19" s="2"/>
      <c r="S19" s="2">
        <f>T19+U19+V19</f>
        <v>15205739.360000001</v>
      </c>
      <c r="T19" s="2"/>
      <c r="U19" s="2">
        <v>15053643.48</v>
      </c>
      <c r="V19" s="2">
        <v>152095.88</v>
      </c>
      <c r="W19" s="5">
        <v>0</v>
      </c>
      <c r="X19" s="6">
        <f>Y19+Z19+AA19</f>
        <v>5329060.64</v>
      </c>
      <c r="Y19" s="7">
        <f>J19-T19</f>
        <v>0</v>
      </c>
      <c r="Z19" s="7">
        <f>K19-U19</f>
        <v>5275756.52</v>
      </c>
      <c r="AA19" s="7">
        <f>L19-V19</f>
        <v>53304.119999999995</v>
      </c>
      <c r="AB19" s="7"/>
      <c r="AC19" s="37" t="s">
        <v>29</v>
      </c>
      <c r="AD19" s="7">
        <f t="shared" si="3"/>
        <v>74.04863626624073</v>
      </c>
      <c r="AE19" s="46"/>
    </row>
    <row r="20" spans="1:31" s="9" customFormat="1" ht="15" customHeight="1">
      <c r="A20" s="85"/>
      <c r="B20" s="89" t="s">
        <v>71</v>
      </c>
      <c r="C20" s="89" t="s">
        <v>62</v>
      </c>
      <c r="D20" s="89" t="s">
        <v>84</v>
      </c>
      <c r="E20" s="89" t="s">
        <v>54</v>
      </c>
      <c r="F20" s="89" t="s">
        <v>63</v>
      </c>
      <c r="G20" s="89" t="s">
        <v>106</v>
      </c>
      <c r="H20" s="89" t="s">
        <v>22</v>
      </c>
      <c r="I20" s="90">
        <v>254734</v>
      </c>
      <c r="J20" s="90"/>
      <c r="K20" s="90">
        <v>248400</v>
      </c>
      <c r="L20" s="90">
        <v>6334</v>
      </c>
      <c r="M20" s="90"/>
      <c r="N20" s="90">
        <f>O21+P20+Q20</f>
        <v>254734</v>
      </c>
      <c r="O20" s="90"/>
      <c r="P20" s="90">
        <v>248400</v>
      </c>
      <c r="Q20" s="90">
        <v>6334</v>
      </c>
      <c r="R20" s="90"/>
      <c r="S20" s="90">
        <f>T21+U20+V20</f>
        <v>254734</v>
      </c>
      <c r="T20" s="90"/>
      <c r="U20" s="90">
        <v>248400</v>
      </c>
      <c r="V20" s="90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86"/>
      <c r="B21" s="91"/>
      <c r="C21" s="91"/>
      <c r="D21" s="91"/>
      <c r="E21" s="91"/>
      <c r="F21" s="91"/>
      <c r="G21" s="91"/>
      <c r="H21" s="91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3" ref="I29:V29">I8+I17+I22+I26</f>
        <v>253960996.38</v>
      </c>
      <c r="J29" s="49">
        <f t="shared" si="13"/>
        <v>214402681.28</v>
      </c>
      <c r="K29" s="49">
        <f t="shared" si="13"/>
        <v>36058062.62</v>
      </c>
      <c r="L29" s="49">
        <f t="shared" si="13"/>
        <v>3500252.4800000004</v>
      </c>
      <c r="M29" s="49">
        <f t="shared" si="13"/>
        <v>0</v>
      </c>
      <c r="N29" s="49">
        <f t="shared" si="13"/>
        <v>68540712.22999999</v>
      </c>
      <c r="O29" s="49">
        <f t="shared" si="13"/>
        <v>45443608.64</v>
      </c>
      <c r="P29" s="49">
        <f t="shared" si="13"/>
        <v>22460365.049999997</v>
      </c>
      <c r="Q29" s="49">
        <f t="shared" si="13"/>
        <v>636738.54</v>
      </c>
      <c r="R29" s="49">
        <f t="shared" si="13"/>
        <v>0</v>
      </c>
      <c r="S29" s="49">
        <f t="shared" si="13"/>
        <v>63774112.559999995</v>
      </c>
      <c r="T29" s="49">
        <f t="shared" si="13"/>
        <v>45443608.64</v>
      </c>
      <c r="U29" s="49">
        <f t="shared" si="13"/>
        <v>17693765.38</v>
      </c>
      <c r="V29" s="49">
        <f t="shared" si="13"/>
        <v>636738.54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25.11177443349421</v>
      </c>
      <c r="AE29" s="54">
        <f>S29/I29*100</f>
        <v>25.11177443349421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2022-10-27T04:30:20Z</dcterms:modified>
  <cp:category/>
  <cp:version/>
  <cp:contentType/>
  <cp:contentStatus/>
</cp:coreProperties>
</file>