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firstSheet="1" activeTab="1"/>
  </bookViews>
  <sheets>
    <sheet name="май1" sheetId="1" state="hidden" r:id="rId1"/>
    <sheet name="июнь" sheetId="2" r:id="rId2"/>
    <sheet name="июль" sheetId="3" state="hidden" r:id="rId3"/>
    <sheet name="август" sheetId="4" state="hidden" r:id="rId4"/>
    <sheet name="сентябрь" sheetId="5" state="hidden" r:id="rId5"/>
    <sheet name="октябрь" sheetId="6" state="hidden" r:id="rId6"/>
    <sheet name="ноябрь" sheetId="7" state="hidden" r:id="rId7"/>
    <sheet name="декабрь" sheetId="8" state="hidden" r:id="rId8"/>
  </sheets>
  <definedNames>
    <definedName name="_xlnm._FilterDatabase" localSheetId="2" hidden="1">'июль'!$A$8:$I$131</definedName>
    <definedName name="_xlnm.Print_Titles" localSheetId="3">'август'!$4:$5</definedName>
    <definedName name="_xlnm.Print_Titles" localSheetId="7">'декабрь'!$4:$5</definedName>
    <definedName name="_xlnm.Print_Titles" localSheetId="2">'июль'!$4:$5</definedName>
    <definedName name="_xlnm.Print_Titles" localSheetId="1">'июнь'!$4:$5</definedName>
    <definedName name="_xlnm.Print_Titles" localSheetId="0">'май1'!$4:$5</definedName>
    <definedName name="_xlnm.Print_Titles" localSheetId="6">'ноябрь'!$4:$5</definedName>
    <definedName name="_xlnm.Print_Titles" localSheetId="5">'октябрь'!$4:$5</definedName>
    <definedName name="_xlnm.Print_Titles" localSheetId="4">'сентябрь'!$4:$5</definedName>
  </definedNames>
  <calcPr fullCalcOnLoad="1"/>
</workbook>
</file>

<file path=xl/sharedStrings.xml><?xml version="1.0" encoding="utf-8"?>
<sst xmlns="http://schemas.openxmlformats.org/spreadsheetml/2006/main" count="1162" uniqueCount="170">
  <si>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</si>
  <si>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</si>
  <si>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</si>
  <si>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</si>
  <si>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</si>
  <si>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</si>
  <si>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</si>
  <si>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</si>
  <si>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</si>
  <si>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</si>
  <si>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</si>
  <si>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</si>
  <si>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</si>
  <si>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</si>
  <si>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</si>
  <si>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</si>
  <si>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</si>
  <si>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</si>
  <si>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</si>
  <si>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</si>
  <si>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</si>
  <si>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</si>
  <si>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</si>
  <si>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</si>
  <si>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</si>
  <si>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</si>
  <si>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</si>
  <si>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</si>
  <si>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</si>
  <si>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</si>
  <si>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</si>
  <si>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</si>
  <si>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</si>
  <si>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</si>
  <si>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</si>
  <si>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</si>
  <si>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</si>
  <si>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</si>
  <si>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</si>
  <si>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</si>
  <si>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</si>
  <si>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</si>
  <si>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</si>
  <si>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</si>
  <si>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</si>
  <si>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</si>
  <si>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</si>
  <si>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</si>
  <si>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</si>
  <si>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</si>
  <si>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</si>
  <si>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</si>
  <si>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</si>
  <si>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</si>
  <si>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</si>
  <si>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</si>
  <si>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</si>
  <si>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</si>
  <si>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</si>
  <si>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</si>
  <si>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</si>
  <si>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</si>
  <si>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</si>
  <si>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</si>
  <si>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</si>
  <si>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</si>
  <si>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</si>
  <si>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</si>
  <si>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</si>
  <si>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</si>
  <si>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</si>
  <si>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</si>
  <si>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</si>
  <si>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</si>
  <si>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</si>
  <si>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</si>
  <si>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</si>
  <si>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</si>
  <si>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</si>
  <si>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</si>
  <si>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</si>
  <si>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</si>
  <si>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</si>
  <si>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</si>
  <si>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</si>
  <si>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</si>
  <si>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</si>
  <si>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</si>
  <si>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</si>
  <si>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</si>
  <si>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</si>
  <si>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</si>
  <si>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</si>
  <si>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</si>
  <si>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</si>
  <si>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</si>
  <si>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</si>
  <si>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</si>
  <si>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</si>
  <si>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</si>
  <si>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</si>
  <si>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</si>
  <si>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</si>
  <si>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</si>
  <si>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</si>
  <si>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</si>
  <si>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</si>
  <si>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</si>
  <si>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</si>
  <si>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</si>
  <si>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</si>
  <si>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</si>
  <si>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</si>
  <si>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</si>
  <si>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</si>
  <si>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</si>
  <si>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</si>
  <si>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</si>
  <si>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</si>
  <si>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</si>
  <si>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</si>
  <si>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</si>
  <si>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</si>
  <si>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</si>
  <si>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</si>
  <si>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</si>
  <si>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</si>
  <si>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</si>
  <si>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</si>
  <si>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</si>
  <si>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</si>
  <si>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</si>
  <si>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</si>
  <si>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</si>
  <si>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</si>
  <si>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</si>
  <si>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</si>
  <si>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</si>
  <si>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</si>
  <si>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</si>
  <si>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</si>
  <si>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</si>
  <si>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</si>
  <si>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</si>
  <si>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</si>
  <si>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</si>
  <si>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</si>
  <si>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</si>
  <si>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</si>
  <si>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</si>
  <si>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</si>
  <si>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</si>
  <si>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</si>
  <si>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</si>
  <si>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</si>
  <si>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</si>
  <si>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</si>
  <si>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</si>
  <si>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</si>
  <si>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</si>
  <si>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</si>
  <si>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</si>
  <si>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</si>
  <si>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</si>
  <si>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</si>
  <si>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</si>
  <si>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</si>
  <si>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Факт за аналогичный период 2020 г.</t>
  </si>
  <si>
    <t>на 01 июля 2021 года</t>
  </si>
  <si>
    <t>План за 6 мес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</si>
</sst>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7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6"/>
          <c:w val="0.976"/>
          <c:h val="0.57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июнь!$A$7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июнь!$B$7:$E$7</c:f>
              <c:numCache/>
            </c:numRef>
          </c:val>
          <c:shape val="box"/>
        </c:ser>
        <c:ser>
          <c:idx val="1"/>
          <c:order val="1"/>
          <c:tx>
            <c:strRef>
              <c:f>июнь!$A$16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июнь!$B$16:$E$16</c:f>
              <c:numCache/>
            </c:numRef>
          </c:val>
          <c:shape val="box"/>
        </c:ser>
        <c:ser>
          <c:idx val="2"/>
          <c:order val="2"/>
          <c:tx>
            <c:strRef>
              <c:f>июнь!$A$17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июнь!$B$17:$E$17</c:f>
              <c:numCache/>
            </c:numRef>
          </c:val>
          <c:shape val="box"/>
        </c:ser>
        <c:ser>
          <c:idx val="3"/>
          <c:order val="3"/>
          <c:tx>
            <c:strRef>
              <c:f>июнь!$A$18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июнь!$B$18:$E$18</c:f>
              <c:numCache/>
            </c:numRef>
          </c:val>
          <c:shape val="box"/>
        </c:ser>
        <c:ser>
          <c:idx val="4"/>
          <c:order val="4"/>
          <c:tx>
            <c:strRef>
              <c:f>июнь!$A$24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июнь!$B$24:$E$24</c:f>
              <c:numCache/>
            </c:numRef>
          </c:val>
          <c:shape val="box"/>
        </c:ser>
        <c:ser>
          <c:idx val="5"/>
          <c:order val="5"/>
          <c:tx>
            <c:strRef>
              <c:f>июнь!$A$29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июнь!$B$29:$E$29</c:f>
              <c:numCache/>
            </c:numRef>
          </c:val>
          <c:shape val="box"/>
        </c:ser>
        <c:ser>
          <c:idx val="6"/>
          <c:order val="6"/>
          <c:tx>
            <c:strRef>
              <c:f>июнь!$A$31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июнь!$B$31:$E$31</c:f>
              <c:numCache/>
            </c:numRef>
          </c:val>
          <c:shape val="box"/>
        </c:ser>
        <c:ser>
          <c:idx val="7"/>
          <c:order val="7"/>
          <c:tx>
            <c:strRef>
              <c:f>июнь!$A$38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июнь!$B$38:$E$38</c:f>
              <c:numCache/>
            </c:numRef>
          </c:val>
          <c:shape val="box"/>
        </c:ser>
        <c:ser>
          <c:idx val="8"/>
          <c:order val="8"/>
          <c:tx>
            <c:strRef>
              <c:f>июнь!$A$41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июнь!$B$41:$E$41</c:f>
              <c:numCache/>
            </c:numRef>
          </c:val>
          <c:shape val="box"/>
        </c:ser>
        <c:ser>
          <c:idx val="9"/>
          <c:order val="9"/>
          <c:tx>
            <c:strRef>
              <c:f>июнь!$A$43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июнь!$B$43:$E$43</c:f>
              <c:numCache/>
            </c:numRef>
          </c:val>
          <c:shape val="box"/>
        </c:ser>
        <c:ser>
          <c:idx val="10"/>
          <c:order val="10"/>
          <c:tx>
            <c:strRef>
              <c:f>июнь!$A$49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июнь!$B$49:$E$49</c:f>
              <c:numCache/>
            </c:numRef>
          </c:val>
          <c:shape val="box"/>
        </c:ser>
        <c:ser>
          <c:idx val="11"/>
          <c:order val="11"/>
          <c:tx>
            <c:strRef>
              <c:f>июнь!$A$53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июнь!$B$53:$E$53</c:f>
              <c:numCache/>
            </c:numRef>
          </c:val>
          <c:shape val="box"/>
        </c:ser>
        <c:overlap val="100"/>
        <c:gapWidth val="75"/>
        <c:shape val="box"/>
        <c:axId val="26671024"/>
        <c:axId val="38712625"/>
      </c:bar3D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7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656"/>
          <c:w val="0.46075"/>
          <c:h val="0.33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21</xdr:row>
      <xdr:rowOff>123825</xdr:rowOff>
    </xdr:from>
    <xdr:to>
      <xdr:col>18</xdr:col>
      <xdr:colOff>666750</xdr:colOff>
      <xdr:row>67</xdr:row>
      <xdr:rowOff>85725</xdr:rowOff>
    </xdr:to>
    <xdr:graphicFrame>
      <xdr:nvGraphicFramePr>
        <xdr:cNvPr id="1" name="Диаграмма 1"/>
        <xdr:cNvGraphicFramePr/>
      </xdr:nvGraphicFramePr>
      <xdr:xfrm>
        <a:off x="7543800" y="4019550"/>
        <a:ext cx="923925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144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119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128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120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121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141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122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123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130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131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132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133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134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135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136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137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138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124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7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146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127</v>
      </c>
      <c r="C123" s="28"/>
      <c r="D123" s="28" t="s">
        <v>147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142</v>
      </c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pane xSplit="1" ySplit="5" topLeftCell="B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1" sqref="A1:E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00390625" style="23" customWidth="1"/>
    <col min="6" max="16384" width="9.125" style="22" customWidth="1"/>
  </cols>
  <sheetData>
    <row r="1" spans="1:5" ht="15">
      <c r="A1" s="88" t="s">
        <v>102</v>
      </c>
      <c r="B1" s="88"/>
      <c r="C1" s="88"/>
      <c r="D1" s="88"/>
      <c r="E1" s="88"/>
    </row>
    <row r="2" spans="1:5" ht="15">
      <c r="A2" s="89" t="s">
        <v>168</v>
      </c>
      <c r="B2" s="89"/>
      <c r="C2" s="89"/>
      <c r="D2" s="89"/>
      <c r="E2" s="89"/>
    </row>
    <row r="3" spans="1:5" ht="5.25" customHeight="1" hidden="1">
      <c r="A3" s="90" t="s">
        <v>0</v>
      </c>
      <c r="B3" s="90"/>
      <c r="C3" s="90"/>
      <c r="D3" s="90"/>
      <c r="E3" s="90"/>
    </row>
    <row r="4" spans="1:5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167</v>
      </c>
    </row>
    <row r="5" spans="1:5" ht="13.5" thickBot="1">
      <c r="A5" s="6">
        <v>1</v>
      </c>
      <c r="B5" s="20">
        <v>2</v>
      </c>
      <c r="C5" s="20">
        <v>3</v>
      </c>
      <c r="D5" s="20">
        <v>4</v>
      </c>
      <c r="E5" s="20">
        <v>7</v>
      </c>
    </row>
    <row r="6" spans="1:5" ht="12.75">
      <c r="A6" s="85" t="s">
        <v>22</v>
      </c>
      <c r="B6" s="86"/>
      <c r="C6" s="86"/>
      <c r="D6" s="86"/>
      <c r="E6" s="86"/>
    </row>
    <row r="7" spans="1:5" ht="12.75">
      <c r="A7" s="7" t="s">
        <v>23</v>
      </c>
      <c r="B7" s="35">
        <f>B8+B9+B10+B11+B12+B13+B14+B15</f>
        <v>218986.8</v>
      </c>
      <c r="C7" s="35">
        <f>C8+C9+C10+C11+C12+C13+C14+C15</f>
        <v>61547</v>
      </c>
      <c r="D7" s="35">
        <f>D8+D9+D10+D11+D12+D13+D14+D15</f>
        <v>61308.8</v>
      </c>
      <c r="E7" s="35">
        <f>E8+E9+E10+E11+E12+E13+E14+E15</f>
        <v>51252.1</v>
      </c>
    </row>
    <row r="8" spans="1:5" ht="14.25" customHeight="1">
      <c r="A8" s="8" t="s">
        <v>24</v>
      </c>
      <c r="B8" s="36">
        <v>2468.4</v>
      </c>
      <c r="C8" s="36">
        <v>1230.8</v>
      </c>
      <c r="D8" s="36">
        <v>1230.8</v>
      </c>
      <c r="E8" s="36">
        <v>786.7</v>
      </c>
    </row>
    <row r="9" spans="1:5" ht="12.75">
      <c r="A9" s="8" t="s">
        <v>25</v>
      </c>
      <c r="B9" s="36">
        <v>6264</v>
      </c>
      <c r="C9" s="36">
        <v>3126.2</v>
      </c>
      <c r="D9" s="36">
        <v>3126.2</v>
      </c>
      <c r="E9" s="36">
        <v>2407.2</v>
      </c>
    </row>
    <row r="10" spans="1:5" ht="25.5">
      <c r="A10" s="8" t="s">
        <v>26</v>
      </c>
      <c r="B10" s="36">
        <v>60809.1</v>
      </c>
      <c r="C10" s="36">
        <v>30057.7</v>
      </c>
      <c r="D10" s="36">
        <v>29899.5</v>
      </c>
      <c r="E10" s="36">
        <v>22003.8</v>
      </c>
    </row>
    <row r="11" spans="1:5" ht="12.75">
      <c r="A11" s="8" t="s">
        <v>72</v>
      </c>
      <c r="B11" s="45">
        <v>28.4</v>
      </c>
      <c r="C11" s="45">
        <v>28.4</v>
      </c>
      <c r="D11" s="45">
        <v>28.4</v>
      </c>
      <c r="E11" s="45">
        <v>0</v>
      </c>
    </row>
    <row r="12" spans="1:5" ht="25.5">
      <c r="A12" s="1" t="s">
        <v>27</v>
      </c>
      <c r="B12" s="28">
        <v>14473.2</v>
      </c>
      <c r="C12" s="28">
        <v>6832.6</v>
      </c>
      <c r="D12" s="28">
        <v>6817.3</v>
      </c>
      <c r="E12" s="28">
        <v>6496.9</v>
      </c>
    </row>
    <row r="13" spans="1:5" ht="12.75">
      <c r="A13" s="8" t="s">
        <v>28</v>
      </c>
      <c r="B13" s="36">
        <v>0</v>
      </c>
      <c r="C13" s="36">
        <v>0</v>
      </c>
      <c r="D13" s="36">
        <v>0</v>
      </c>
      <c r="E13" s="36">
        <v>0</v>
      </c>
    </row>
    <row r="14" spans="1:5" ht="12.75">
      <c r="A14" s="8" t="s">
        <v>29</v>
      </c>
      <c r="B14" s="36">
        <v>6000</v>
      </c>
      <c r="C14" s="36">
        <v>0</v>
      </c>
      <c r="D14" s="36">
        <v>0</v>
      </c>
      <c r="E14" s="36">
        <v>0</v>
      </c>
    </row>
    <row r="15" spans="1:5" ht="12.75">
      <c r="A15" s="1" t="s">
        <v>30</v>
      </c>
      <c r="B15" s="36">
        <v>128943.7</v>
      </c>
      <c r="C15" s="36">
        <v>20271.3</v>
      </c>
      <c r="D15" s="36">
        <v>20206.6</v>
      </c>
      <c r="E15" s="36">
        <v>19557.5</v>
      </c>
    </row>
    <row r="16" spans="1:5" ht="12.75">
      <c r="A16" s="7" t="s">
        <v>31</v>
      </c>
      <c r="B16" s="27">
        <v>413.8</v>
      </c>
      <c r="C16" s="27">
        <v>199.5</v>
      </c>
      <c r="D16" s="35">
        <v>199.5</v>
      </c>
      <c r="E16" s="35">
        <v>140.2</v>
      </c>
    </row>
    <row r="17" spans="1:5" ht="25.5">
      <c r="A17" s="9" t="s">
        <v>32</v>
      </c>
      <c r="B17" s="27">
        <v>8296</v>
      </c>
      <c r="C17" s="27">
        <v>2304.3</v>
      </c>
      <c r="D17" s="27">
        <v>2087.3</v>
      </c>
      <c r="E17" s="27">
        <v>1796.1</v>
      </c>
    </row>
    <row r="18" spans="1:5" ht="12.75">
      <c r="A18" s="7" t="s">
        <v>33</v>
      </c>
      <c r="B18" s="35">
        <f>B19+B20+B21+B22+B23</f>
        <v>344854</v>
      </c>
      <c r="C18" s="35">
        <f>C19+C20+C21+C22+C23</f>
        <v>40224.1</v>
      </c>
      <c r="D18" s="35">
        <f>D19+D20+D21+D22+D23</f>
        <v>38307.7</v>
      </c>
      <c r="E18" s="35">
        <f>E19+E20+E21+E22+E23</f>
        <v>26204</v>
      </c>
    </row>
    <row r="19" spans="1:5" ht="12.75" hidden="1">
      <c r="A19" s="10" t="s">
        <v>64</v>
      </c>
      <c r="B19" s="36"/>
      <c r="C19" s="36"/>
      <c r="D19" s="36"/>
      <c r="E19" s="36"/>
    </row>
    <row r="20" spans="1:5" ht="12.75" hidden="1">
      <c r="A20" s="10" t="s">
        <v>67</v>
      </c>
      <c r="B20" s="36">
        <v>0</v>
      </c>
      <c r="C20" s="36">
        <v>0</v>
      </c>
      <c r="D20" s="36">
        <v>0</v>
      </c>
      <c r="E20" s="36">
        <v>0</v>
      </c>
    </row>
    <row r="21" spans="1:5" ht="12.75">
      <c r="A21" s="8" t="s">
        <v>34</v>
      </c>
      <c r="B21" s="36">
        <v>26139.4</v>
      </c>
      <c r="C21" s="36">
        <v>10805.1</v>
      </c>
      <c r="D21" s="36">
        <v>10805.1</v>
      </c>
      <c r="E21" s="36">
        <v>9136.6</v>
      </c>
    </row>
    <row r="22" spans="1:5" ht="12.75">
      <c r="A22" s="10" t="s">
        <v>77</v>
      </c>
      <c r="B22" s="28">
        <v>290777</v>
      </c>
      <c r="C22" s="28">
        <v>24386.9</v>
      </c>
      <c r="D22" s="28">
        <v>22470.6</v>
      </c>
      <c r="E22" s="28">
        <v>12412</v>
      </c>
    </row>
    <row r="23" spans="1:5" ht="12.75">
      <c r="A23" s="8" t="s">
        <v>35</v>
      </c>
      <c r="B23" s="36">
        <v>27937.6</v>
      </c>
      <c r="C23" s="36">
        <v>5032.1</v>
      </c>
      <c r="D23" s="36">
        <v>5032</v>
      </c>
      <c r="E23" s="36">
        <v>4655.4</v>
      </c>
    </row>
    <row r="24" spans="1:5" ht="12.75">
      <c r="A24" s="7" t="s">
        <v>36</v>
      </c>
      <c r="B24" s="35">
        <f>B26+B27+B28+B25</f>
        <v>388433.10000000003</v>
      </c>
      <c r="C24" s="35">
        <f>C26+C27+C28+C25</f>
        <v>94944.9</v>
      </c>
      <c r="D24" s="35">
        <f>D26+D27+D28+D25</f>
        <v>94202.80000000002</v>
      </c>
      <c r="E24" s="35">
        <f>E26+E27+E28+E25</f>
        <v>21568.8</v>
      </c>
    </row>
    <row r="25" spans="1:5" ht="12.75">
      <c r="A25" s="8" t="s">
        <v>37</v>
      </c>
      <c r="B25" s="67">
        <v>126188.3</v>
      </c>
      <c r="C25" s="49">
        <v>27460.6</v>
      </c>
      <c r="D25" s="49">
        <v>27460.6</v>
      </c>
      <c r="E25" s="49">
        <v>0</v>
      </c>
    </row>
    <row r="26" spans="1:5" ht="12.75">
      <c r="A26" s="8" t="s">
        <v>38</v>
      </c>
      <c r="B26" s="36">
        <v>16383.4</v>
      </c>
      <c r="C26" s="36">
        <v>3134.3</v>
      </c>
      <c r="D26" s="36">
        <v>2411.5</v>
      </c>
      <c r="E26" s="36">
        <v>31.1</v>
      </c>
    </row>
    <row r="27" spans="1:5" ht="12.75">
      <c r="A27" s="8" t="s">
        <v>39</v>
      </c>
      <c r="B27" s="36">
        <v>124904.3</v>
      </c>
      <c r="C27" s="36">
        <v>28793.9</v>
      </c>
      <c r="D27" s="36">
        <v>28793.9</v>
      </c>
      <c r="E27" s="36">
        <v>14171.4</v>
      </c>
    </row>
    <row r="28" spans="1:5" ht="12.75">
      <c r="A28" s="8" t="s">
        <v>40</v>
      </c>
      <c r="B28" s="36">
        <v>120957.1</v>
      </c>
      <c r="C28" s="36">
        <v>35556.1</v>
      </c>
      <c r="D28" s="36">
        <v>35536.8</v>
      </c>
      <c r="E28" s="36">
        <v>7366.3</v>
      </c>
    </row>
    <row r="29" spans="1:5" ht="12.75">
      <c r="A29" s="11" t="s">
        <v>116</v>
      </c>
      <c r="B29" s="35">
        <f>B30</f>
        <v>1882.5</v>
      </c>
      <c r="C29" s="35">
        <f>C30</f>
        <v>136.6</v>
      </c>
      <c r="D29" s="35">
        <f>D30</f>
        <v>136.6</v>
      </c>
      <c r="E29" s="35">
        <f>E30</f>
        <v>255</v>
      </c>
    </row>
    <row r="30" spans="1:5" ht="25.5">
      <c r="A30" s="8" t="s">
        <v>146</v>
      </c>
      <c r="B30" s="36">
        <v>1882.5</v>
      </c>
      <c r="C30" s="36">
        <v>136.6</v>
      </c>
      <c r="D30" s="36">
        <v>136.6</v>
      </c>
      <c r="E30" s="36">
        <v>255</v>
      </c>
    </row>
    <row r="31" spans="1:5" ht="12.75">
      <c r="A31" s="11" t="s">
        <v>41</v>
      </c>
      <c r="B31" s="35">
        <f>B32+B33+B34+B36+B37+B35</f>
        <v>1603320.6</v>
      </c>
      <c r="C31" s="35">
        <f>C32+C33+C34+C36+C37+C35</f>
        <v>795148.9999999999</v>
      </c>
      <c r="D31" s="35">
        <f>D32+D33+D34+D36+D37+D35</f>
        <v>794780</v>
      </c>
      <c r="E31" s="35">
        <f>E32+E33+E34+E36+E37+E35</f>
        <v>718445.9</v>
      </c>
    </row>
    <row r="32" spans="1:5" ht="12.75">
      <c r="A32" s="8" t="s">
        <v>42</v>
      </c>
      <c r="B32" s="36">
        <v>603367.3</v>
      </c>
      <c r="C32" s="36">
        <v>300976.6</v>
      </c>
      <c r="D32" s="36">
        <v>300976.6</v>
      </c>
      <c r="E32" s="36">
        <v>266350.3</v>
      </c>
    </row>
    <row r="33" spans="1:5" ht="12.75">
      <c r="A33" s="8" t="s">
        <v>43</v>
      </c>
      <c r="B33" s="36">
        <v>620566.3</v>
      </c>
      <c r="C33" s="36">
        <v>328465.8</v>
      </c>
      <c r="D33" s="36">
        <v>328440.2</v>
      </c>
      <c r="E33" s="36">
        <v>308491.5</v>
      </c>
    </row>
    <row r="34" spans="1:5" ht="12.75">
      <c r="A34" s="8" t="s">
        <v>105</v>
      </c>
      <c r="B34" s="36">
        <v>129812</v>
      </c>
      <c r="C34" s="36">
        <v>70903.4</v>
      </c>
      <c r="D34" s="36">
        <v>70669.2</v>
      </c>
      <c r="E34" s="36">
        <v>68173.3</v>
      </c>
    </row>
    <row r="35" spans="1:5" ht="25.5">
      <c r="A35" s="8" t="s">
        <v>126</v>
      </c>
      <c r="B35" s="36">
        <v>2126.2</v>
      </c>
      <c r="C35" s="36">
        <v>459</v>
      </c>
      <c r="D35" s="36">
        <v>459</v>
      </c>
      <c r="E35" s="36">
        <v>896.5</v>
      </c>
    </row>
    <row r="36" spans="1:5" ht="12.75">
      <c r="A36" s="8" t="s">
        <v>44</v>
      </c>
      <c r="B36" s="36">
        <v>63453.1</v>
      </c>
      <c r="C36" s="36">
        <v>20889.2</v>
      </c>
      <c r="D36" s="36">
        <v>20888.4</v>
      </c>
      <c r="E36" s="36">
        <v>9869.2</v>
      </c>
    </row>
    <row r="37" spans="1:5" ht="12.75">
      <c r="A37" s="8" t="s">
        <v>45</v>
      </c>
      <c r="B37" s="36">
        <v>183995.7</v>
      </c>
      <c r="C37" s="36">
        <v>73455</v>
      </c>
      <c r="D37" s="28">
        <v>73346.6</v>
      </c>
      <c r="E37" s="28">
        <v>64665.1</v>
      </c>
    </row>
    <row r="38" spans="1:5" ht="25.5">
      <c r="A38" s="11" t="s">
        <v>46</v>
      </c>
      <c r="B38" s="35">
        <f>B39+B40</f>
        <v>270544.1</v>
      </c>
      <c r="C38" s="35">
        <f>C39+C40</f>
        <v>112906.5</v>
      </c>
      <c r="D38" s="35">
        <f>D39+D40</f>
        <v>69918.9</v>
      </c>
      <c r="E38" s="35">
        <f>E39+E40</f>
        <v>54890.799999999996</v>
      </c>
    </row>
    <row r="39" spans="1:5" ht="12.75">
      <c r="A39" s="8" t="s">
        <v>47</v>
      </c>
      <c r="B39" s="36">
        <v>224035.6</v>
      </c>
      <c r="C39" s="36">
        <v>68592.1</v>
      </c>
      <c r="D39" s="36">
        <v>68277.9</v>
      </c>
      <c r="E39" s="36">
        <v>52750.2</v>
      </c>
    </row>
    <row r="40" spans="1:5" ht="25.5">
      <c r="A40" s="8" t="s">
        <v>48</v>
      </c>
      <c r="B40" s="36">
        <v>46508.5</v>
      </c>
      <c r="C40" s="36">
        <v>44314.4</v>
      </c>
      <c r="D40" s="36">
        <v>1641</v>
      </c>
      <c r="E40" s="36">
        <v>2140.6</v>
      </c>
    </row>
    <row r="41" spans="1:5" ht="12.75">
      <c r="A41" s="11" t="s">
        <v>97</v>
      </c>
      <c r="B41" s="35">
        <f>B42</f>
        <v>43.8</v>
      </c>
      <c r="C41" s="35">
        <f>C42</f>
        <v>42.5</v>
      </c>
      <c r="D41" s="35">
        <f>D42</f>
        <v>42.5</v>
      </c>
      <c r="E41" s="35">
        <f>E42</f>
        <v>42.5</v>
      </c>
    </row>
    <row r="42" spans="1:5" ht="12.75">
      <c r="A42" s="8" t="s">
        <v>98</v>
      </c>
      <c r="B42" s="36">
        <v>43.8</v>
      </c>
      <c r="C42" s="36">
        <v>42.5</v>
      </c>
      <c r="D42" s="36">
        <v>42.5</v>
      </c>
      <c r="E42" s="36">
        <v>42.5</v>
      </c>
    </row>
    <row r="43" spans="1:5" ht="12.75">
      <c r="A43" s="11" t="s">
        <v>49</v>
      </c>
      <c r="B43" s="35">
        <f>B44+B45+B46+B47+B48</f>
        <v>147542.59999999998</v>
      </c>
      <c r="C43" s="35">
        <f>C44+C45+C46+C47+C48</f>
        <v>47324.600000000006</v>
      </c>
      <c r="D43" s="35">
        <f>D44+D45+D46+D47+D48</f>
        <v>40109.4</v>
      </c>
      <c r="E43" s="35">
        <f>E44+E45+E46+E47+E48</f>
        <v>52607</v>
      </c>
    </row>
    <row r="44" spans="1:5" ht="12.75">
      <c r="A44" s="8" t="s">
        <v>50</v>
      </c>
      <c r="B44" s="36">
        <v>3162.5</v>
      </c>
      <c r="C44" s="36">
        <v>1175.8</v>
      </c>
      <c r="D44" s="36">
        <v>1175.8</v>
      </c>
      <c r="E44" s="36">
        <v>809.7</v>
      </c>
    </row>
    <row r="45" spans="1:5" ht="12.75" hidden="1">
      <c r="A45" s="8" t="s">
        <v>51</v>
      </c>
      <c r="B45" s="36">
        <v>0</v>
      </c>
      <c r="C45" s="36">
        <v>0</v>
      </c>
      <c r="D45" s="36">
        <v>0</v>
      </c>
      <c r="E45" s="36">
        <v>0</v>
      </c>
    </row>
    <row r="46" spans="1:5" ht="12.75">
      <c r="A46" s="8" t="s">
        <v>52</v>
      </c>
      <c r="B46" s="36">
        <v>77854.4</v>
      </c>
      <c r="C46" s="36">
        <v>35944</v>
      </c>
      <c r="D46" s="36">
        <v>35944</v>
      </c>
      <c r="E46" s="36">
        <v>20132.5</v>
      </c>
    </row>
    <row r="47" spans="1:5" ht="12.75">
      <c r="A47" s="8" t="s">
        <v>53</v>
      </c>
      <c r="B47" s="28">
        <v>64394.9</v>
      </c>
      <c r="C47" s="28">
        <v>9354.3</v>
      </c>
      <c r="D47" s="28">
        <v>2139.1</v>
      </c>
      <c r="E47" s="28">
        <v>30502.6</v>
      </c>
    </row>
    <row r="48" spans="1:5" ht="12.75">
      <c r="A48" s="8" t="s">
        <v>54</v>
      </c>
      <c r="B48" s="36">
        <v>2130.8</v>
      </c>
      <c r="C48" s="36">
        <v>850.5</v>
      </c>
      <c r="D48" s="36">
        <v>850.5</v>
      </c>
      <c r="E48" s="36">
        <v>1162.2</v>
      </c>
    </row>
    <row r="49" spans="1:5" ht="12.75">
      <c r="A49" s="11" t="s">
        <v>61</v>
      </c>
      <c r="B49" s="27">
        <f>B50+B51+B52</f>
        <v>86826.4</v>
      </c>
      <c r="C49" s="27">
        <f>C50+C51+C52</f>
        <v>39348.5</v>
      </c>
      <c r="D49" s="27">
        <f>D50+D51+D52</f>
        <v>39324.8</v>
      </c>
      <c r="E49" s="27">
        <f>E50+E51+E52</f>
        <v>31372.3</v>
      </c>
    </row>
    <row r="50" spans="1:5" ht="12.75">
      <c r="A50" s="41" t="s">
        <v>62</v>
      </c>
      <c r="B50" s="28">
        <v>65627.9</v>
      </c>
      <c r="C50" s="28">
        <v>34878.2</v>
      </c>
      <c r="D50" s="28">
        <v>34878.2</v>
      </c>
      <c r="E50" s="28">
        <v>28027.4</v>
      </c>
    </row>
    <row r="51" spans="1:5" ht="15" customHeight="1">
      <c r="A51" s="12" t="s">
        <v>63</v>
      </c>
      <c r="B51" s="28">
        <v>17425.8</v>
      </c>
      <c r="C51" s="28">
        <v>2521.8</v>
      </c>
      <c r="D51" s="28">
        <v>2521.8</v>
      </c>
      <c r="E51" s="28">
        <v>1663.3</v>
      </c>
    </row>
    <row r="52" spans="1:5" ht="25.5">
      <c r="A52" s="12" t="s">
        <v>73</v>
      </c>
      <c r="B52" s="28">
        <v>3772.7</v>
      </c>
      <c r="C52" s="28">
        <v>1948.5</v>
      </c>
      <c r="D52" s="28">
        <v>1924.8</v>
      </c>
      <c r="E52" s="28">
        <v>1681.6</v>
      </c>
    </row>
    <row r="53" spans="1:5" ht="26.25" customHeight="1">
      <c r="A53" s="13" t="s">
        <v>80</v>
      </c>
      <c r="B53" s="27">
        <f>B54</f>
        <v>100</v>
      </c>
      <c r="C53" s="27">
        <f>C54</f>
        <v>0</v>
      </c>
      <c r="D53" s="27">
        <f>D54</f>
        <v>0</v>
      </c>
      <c r="E53" s="27">
        <f>E54</f>
        <v>0.1</v>
      </c>
    </row>
    <row r="54" spans="1:5" ht="13.5" customHeight="1">
      <c r="A54" s="12" t="s">
        <v>81</v>
      </c>
      <c r="B54" s="28">
        <v>100</v>
      </c>
      <c r="C54" s="28">
        <v>0</v>
      </c>
      <c r="D54" s="28">
        <v>0</v>
      </c>
      <c r="E54" s="28">
        <v>0.1</v>
      </c>
    </row>
    <row r="55" spans="1:5" ht="15.75" customHeight="1">
      <c r="A55" s="14" t="s">
        <v>55</v>
      </c>
      <c r="B55" s="35">
        <f>B53+B49+B43+B41+B38+B31+B29+B24+B18+B17+B16+B7</f>
        <v>3071243.6999999997</v>
      </c>
      <c r="C55" s="35">
        <f>C53+C49+C43+C41+C38+C31+C29+C24+C18+C17+C16+C7</f>
        <v>1194127.5</v>
      </c>
      <c r="D55" s="35">
        <f>D53+D49+D43+D41+D38+D31+D29+D24+D18+D17+D16+D7</f>
        <v>1140418.3</v>
      </c>
      <c r="E55" s="35">
        <f>E53+E49+E43+E41+E38+E31+E29+E24+E18+E17+E16+E7</f>
        <v>958574.7999999999</v>
      </c>
    </row>
    <row r="56" spans="1:5" ht="12.75">
      <c r="A56" s="16"/>
      <c r="B56" s="25"/>
      <c r="C56" s="25"/>
      <c r="D56" s="25"/>
      <c r="E56" s="25"/>
    </row>
    <row r="58" ht="12" customHeight="1">
      <c r="A58" s="22" t="s">
        <v>79</v>
      </c>
    </row>
    <row r="59" ht="12.75" customHeight="1" hidden="1"/>
    <row r="61" spans="1:5" ht="15.75">
      <c r="A61" s="72" t="e">
        <f>#REF!</f>
        <v>#REF!</v>
      </c>
      <c r="C61" s="24" t="s">
        <v>143</v>
      </c>
      <c r="D61" s="24"/>
      <c r="E61" s="24"/>
    </row>
  </sheetData>
  <sheetProtection/>
  <mergeCells count="4">
    <mergeCell ref="A6:E6"/>
    <mergeCell ref="A1:E1"/>
    <mergeCell ref="A2:E2"/>
    <mergeCell ref="A3:E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2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3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4" t="s">
        <v>70</v>
      </c>
      <c r="B10" s="46">
        <v>270015.63999999996</v>
      </c>
      <c r="C10" s="46">
        <v>142120</v>
      </c>
      <c r="D10" s="46">
        <v>148198.65</v>
      </c>
      <c r="E10" s="47">
        <v>54.88520961230247</v>
      </c>
      <c r="F10" s="26">
        <v>104.27712496481847</v>
      </c>
      <c r="G10" s="46">
        <v>138145.94999999998</v>
      </c>
      <c r="H10" s="47">
        <v>107.27686913731456</v>
      </c>
      <c r="I10" s="46">
        <v>28861.620000000003</v>
      </c>
    </row>
    <row r="11" spans="1:9" ht="51">
      <c r="A11" s="56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6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6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7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8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59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6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6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59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6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6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2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6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6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6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59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6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6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6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6" t="s">
        <v>141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3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3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59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6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0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3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6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6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6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6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6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6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2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59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59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9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59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-743.4815600000002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D73-июнь!D8</f>
        <v>-244.38000999999997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D74-июнь!D9</f>
        <v>-57.16007999999965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D75-июнь!D10</f>
        <v>-4811.977920000001</v>
      </c>
    </row>
    <row r="76" spans="1:9" ht="12.75">
      <c r="A76" s="8" t="s">
        <v>72</v>
      </c>
      <c r="B76" s="45">
        <v>30.1</v>
      </c>
      <c r="C76" s="45">
        <v>30.1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D76-июнь!D11</f>
        <v>-28.4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D77-июнь!D12</f>
        <v>846.75918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D78-июнь!D13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D79-июнь!D14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D80-июнь!D15</f>
        <v>3551.67727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D81-июнь!D16</f>
        <v>-0.9577500000000043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D82-июнь!D17</f>
        <v>2.4253799999996772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D83-июнь!D18</f>
        <v>3119.7547900000063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D84-июнь!D19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D85-июнь!D20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D86-июнь!D21</f>
        <v>-18.55847999999969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D87-июнь!D22</f>
        <v>2766.9677300000003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D88-июнь!D23</f>
        <v>371.34554000000026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D89-июнь!D24</f>
        <v>-65978.09588000002</v>
      </c>
    </row>
    <row r="90" spans="1:9" ht="12.75">
      <c r="A90" s="8" t="s">
        <v>37</v>
      </c>
      <c r="B90" s="67">
        <v>74060</v>
      </c>
      <c r="C90" s="67">
        <v>31038.22061</v>
      </c>
      <c r="D90" s="67">
        <v>1907.32075</v>
      </c>
      <c r="E90" s="48">
        <f aca="true" t="shared" si="0" ref="E90:E95">$D:$D/$B:$B*100</f>
        <v>2.5753723332433163</v>
      </c>
      <c r="F90" s="29">
        <v>0</v>
      </c>
      <c r="G90" s="49">
        <v>0</v>
      </c>
      <c r="H90" s="29">
        <v>0</v>
      </c>
      <c r="I90" s="36">
        <f>D90-июнь!D25</f>
        <v>-25553.27925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D91-июнь!D26</f>
        <v>-2359.20145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D92-июнь!D27</f>
        <v>-11101.009000000002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D93-июнь!D28</f>
        <v>-26964.606180000002</v>
      </c>
    </row>
    <row r="94" spans="1:9" ht="12.75">
      <c r="A94" s="11" t="s">
        <v>116</v>
      </c>
      <c r="B94" s="35">
        <f>B95</f>
        <v>1776.3</v>
      </c>
      <c r="C94" s="64">
        <f aca="true" t="shared" si="1" ref="C94:H94">C95</f>
        <v>654.3</v>
      </c>
      <c r="D94" s="64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4">
        <f t="shared" si="1"/>
        <v>0</v>
      </c>
      <c r="H94" s="64">
        <f t="shared" si="1"/>
        <v>0</v>
      </c>
      <c r="I94" s="35">
        <f>D94-июнь!D29</f>
        <v>118.4</v>
      </c>
    </row>
    <row r="95" spans="1:9" ht="25.5">
      <c r="A95" s="8" t="s">
        <v>146</v>
      </c>
      <c r="B95" s="80">
        <v>1776.3</v>
      </c>
      <c r="C95" s="81">
        <v>654.3</v>
      </c>
      <c r="D95" s="81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D95-июнь!D30</f>
        <v>118.4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D96-июнь!D31</f>
        <v>14210.206980000017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D97-июнь!D32</f>
        <v>-378.0282799999695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D98-июнь!D33</f>
        <v>16492.46980999998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D99-июнь!D34</f>
        <v>3183.230960000001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D100-июнь!D35</f>
        <v>505.55525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D101-июнь!D36</f>
        <v>-7970.292900000002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D102-июнь!D37</f>
        <v>2377.272140000001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D103-июнь!D38</f>
        <v>-6667.126809999994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D104-июнь!D39</f>
        <v>-7351.976489999994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D105-июнь!D40</f>
        <v>684.8496799999998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D106-июнь!D41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D107-июнь!D42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D108-июнь!D43</f>
        <v>12765.927380000001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D109-июнь!D44</f>
        <v>-200.03098999999997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D110-июнь!D45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D111-июнь!D46</f>
        <v>-15811.5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D112-июнь!D47</f>
        <v>28383.41301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D113-июнь!D48</f>
        <v>394.0453600000001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D114-июнь!D49</f>
        <v>-4329.050459999999</v>
      </c>
    </row>
    <row r="115" spans="1:9" ht="12.75">
      <c r="A115" s="41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D115-июнь!D50</f>
        <v>-3964.034829999997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D116-июнь!D51</f>
        <v>-403.26075000000037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D117-июнь!D52</f>
        <v>38.24512000000004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D118-июнь!D53</f>
        <v>0.10578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D119-июнь!D54</f>
        <v>0.10578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D120-июнь!D55</f>
        <v>-47501.89214999997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 t="e">
        <f>D121-июнь!#REF!</f>
        <v>#REF!</v>
      </c>
    </row>
    <row r="122" spans="1:9" ht="24" customHeight="1">
      <c r="A122" s="1" t="s">
        <v>57</v>
      </c>
      <c r="B122" s="28" t="s">
        <v>127</v>
      </c>
      <c r="C122" s="28"/>
      <c r="D122" s="28" t="s">
        <v>148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 t="e">
        <f>B125+B126</f>
        <v>#REF!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 t="e">
        <f>D123-июнь!#REF!</f>
        <v>#REF!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 t="e">
        <f>D124-июнь!#REF!</f>
        <v>#REF!</v>
      </c>
    </row>
    <row r="125" spans="1:9" ht="12.75">
      <c r="A125" s="5" t="s">
        <v>59</v>
      </c>
      <c r="B125" s="28" t="e">
        <f>#REF!</f>
        <v>#REF!</v>
      </c>
      <c r="C125" s="28"/>
      <c r="D125" s="28">
        <v>17965.2</v>
      </c>
      <c r="E125" s="28"/>
      <c r="F125" s="28"/>
      <c r="G125" s="28"/>
      <c r="H125" s="37"/>
      <c r="I125" s="35" t="e">
        <f>D125-июнь!#REF!</f>
        <v>#REF!</v>
      </c>
    </row>
    <row r="126" spans="1:9" ht="12.75">
      <c r="A126" s="1" t="s">
        <v>60</v>
      </c>
      <c r="B126" s="28" t="e">
        <f>#REF!</f>
        <v>#REF!</v>
      </c>
      <c r="C126" s="28"/>
      <c r="D126" s="28">
        <v>41447.4</v>
      </c>
      <c r="E126" s="28"/>
      <c r="F126" s="28"/>
      <c r="G126" s="28"/>
      <c r="H126" s="37"/>
      <c r="I126" s="35" t="e">
        <f>D126-июнь!#REF!</f>
        <v>#REF!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0</v>
      </c>
      <c r="E127" s="40"/>
      <c r="F127" s="40"/>
      <c r="G127" s="40"/>
      <c r="H127" s="42"/>
      <c r="I127" s="35" t="e">
        <f>D127-июнь!#REF!</f>
        <v>#REF!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 t="e">
        <f>D128-июнь!#REF!</f>
        <v>#REF!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2" t="s">
        <v>142</v>
      </c>
      <c r="C135" s="24" t="s">
        <v>143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152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2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3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4" t="s">
        <v>70</v>
      </c>
      <c r="B10" s="46">
        <v>270015.63999999996</v>
      </c>
      <c r="C10" s="46">
        <v>160700</v>
      </c>
      <c r="D10" s="46">
        <v>170288.61</v>
      </c>
      <c r="E10" s="47">
        <v>63.06620238738764</v>
      </c>
      <c r="F10" s="26">
        <v>105.96677660236465</v>
      </c>
      <c r="G10" s="46">
        <v>156021.64999999997</v>
      </c>
      <c r="H10" s="47">
        <v>109.14421812613828</v>
      </c>
      <c r="I10" s="46">
        <v>22089.960000000003</v>
      </c>
    </row>
    <row r="11" spans="1:9" ht="53.25" customHeight="1">
      <c r="A11" s="56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6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6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7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8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59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6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6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59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6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6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2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6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6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6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6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6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6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6" t="s">
        <v>141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3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3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59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6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3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6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6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6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6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6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6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2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59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59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59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59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66846.88156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1305.5800100000001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3267.5600799999997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31797.07792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D76-июль!I76</f>
        <v>28.4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7323.74082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23124.52273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260.45775000000003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2398.1746200000002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54872.84521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12633.95848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30127.63227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5835.45446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96738.59588000002</v>
      </c>
    </row>
    <row r="90" spans="1:9" ht="12.75">
      <c r="A90" s="8" t="s">
        <v>37</v>
      </c>
      <c r="B90" s="67">
        <v>74063.4</v>
      </c>
      <c r="C90" s="67">
        <v>1910.8</v>
      </c>
      <c r="D90" s="67">
        <v>1910.8</v>
      </c>
      <c r="E90" s="48">
        <f aca="true" t="shared" si="0" ref="E90:E95">$D:$D/$B:$B*100</f>
        <v>2.5799517710502085</v>
      </c>
      <c r="F90" s="29">
        <v>0</v>
      </c>
      <c r="G90" s="49">
        <v>0</v>
      </c>
      <c r="H90" s="29">
        <v>0</v>
      </c>
      <c r="I90" s="36">
        <f>D90-июль!I90</f>
        <v>27464.07925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2435.60145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30766.609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36072.30618</v>
      </c>
    </row>
    <row r="94" spans="1:9" ht="12.75">
      <c r="A94" s="11" t="s">
        <v>116</v>
      </c>
      <c r="B94" s="35">
        <f>B95</f>
        <v>1768.4</v>
      </c>
      <c r="C94" s="64">
        <f aca="true" t="shared" si="1" ref="C94:H94">C95</f>
        <v>255</v>
      </c>
      <c r="D94" s="64">
        <f t="shared" si="1"/>
        <v>255</v>
      </c>
      <c r="E94" s="26">
        <f t="shared" si="0"/>
        <v>14.419814521601445</v>
      </c>
      <c r="F94" s="26">
        <f>$D:$D/$C:$C*100</f>
        <v>100</v>
      </c>
      <c r="G94" s="64">
        <f t="shared" si="1"/>
        <v>0</v>
      </c>
      <c r="H94" s="64">
        <f t="shared" si="1"/>
        <v>0</v>
      </c>
      <c r="I94" s="35">
        <f>D94-июль!I94</f>
        <v>136.6</v>
      </c>
    </row>
    <row r="95" spans="1:9" ht="25.5">
      <c r="A95" s="8" t="s">
        <v>146</v>
      </c>
      <c r="B95" s="80">
        <v>1768.4</v>
      </c>
      <c r="C95" s="81">
        <v>255</v>
      </c>
      <c r="D95" s="81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136.6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865728.29302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336045.92828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346992.03019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75353.06904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2">
        <v>0</v>
      </c>
      <c r="H100" s="29">
        <v>0</v>
      </c>
      <c r="I100" s="36">
        <f>D100-июль!I100</f>
        <v>566.44475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23034.992900000005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83735.82786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78688.62680999999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76624.87649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2063.75032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40531.772619999996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1462.43099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36009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2177.886989999999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882.4546399999999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42987.250459999996</v>
      </c>
    </row>
    <row r="115" spans="1:9" ht="13.5" customHeight="1">
      <c r="A115" s="41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38081.03483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2665.3607500000003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2240.85488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1249231.99793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 t="e">
        <f>D121-июль!I121</f>
        <v>#REF!</v>
      </c>
    </row>
    <row r="122" spans="1:9" ht="12.75">
      <c r="A122" s="1" t="s">
        <v>57</v>
      </c>
      <c r="B122" s="28" t="s">
        <v>127</v>
      </c>
      <c r="C122" s="28"/>
      <c r="D122" s="28" t="s">
        <v>151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 t="e">
        <f>D123-июль!I123</f>
        <v>#REF!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 t="e">
        <f>D125-июль!I125</f>
        <v>#REF!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 t="e">
        <f>D126-июль!I126</f>
        <v>#REF!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-900</v>
      </c>
      <c r="E127" s="40"/>
      <c r="F127" s="40"/>
      <c r="G127" s="40"/>
      <c r="H127" s="42"/>
      <c r="I127" s="36" t="e">
        <f>D127-июль!I127</f>
        <v>#REF!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 t="e">
        <f>D128-июль!I128</f>
        <v>#REF!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2" t="s">
        <v>142</v>
      </c>
      <c r="C131" s="24" t="s">
        <v>143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2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3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4" t="s">
        <v>70</v>
      </c>
      <c r="B10" s="46">
        <f>B11+B12+B13+B14</f>
        <v>271453.61</v>
      </c>
      <c r="C10" s="46">
        <f>C11+C12+C13+C14</f>
        <v>180110</v>
      </c>
      <c r="D10" s="46">
        <f>D11+D12+D13+D14</f>
        <v>194360.22999999998</v>
      </c>
      <c r="E10" s="47">
        <f t="shared" si="0"/>
        <v>71.5997956335891</v>
      </c>
      <c r="F10" s="26">
        <f t="shared" si="1"/>
        <v>107.91195935817</v>
      </c>
      <c r="G10" s="46">
        <f>G11+G12+G13+G14</f>
        <v>174753.28</v>
      </c>
      <c r="H10" s="47">
        <f t="shared" si="2"/>
        <v>111.21978940824458</v>
      </c>
      <c r="I10" s="46">
        <f>I11+I12+I13+I14</f>
        <v>24071.62</v>
      </c>
    </row>
    <row r="11" spans="1:9" ht="51">
      <c r="A11" s="56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6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6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7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8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59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6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6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6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59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6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6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2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6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6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6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59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6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6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6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6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6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3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3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59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6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0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3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6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6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6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6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2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59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59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59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6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6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6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59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2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68">
        <v>30.1</v>
      </c>
      <c r="C76" s="68">
        <v>30.1</v>
      </c>
      <c r="D76" s="68">
        <v>0</v>
      </c>
      <c r="E76" s="29">
        <v>0</v>
      </c>
      <c r="F76" s="29">
        <v>0</v>
      </c>
      <c r="G76" s="68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67">
        <v>75501.4</v>
      </c>
      <c r="C90" s="67">
        <v>59722.9</v>
      </c>
      <c r="D90" s="67">
        <v>4638.6</v>
      </c>
      <c r="E90" s="48">
        <f aca="true" t="shared" si="7" ref="E90:E95">$D:$D/$B:$B*100</f>
        <v>6.143727136185555</v>
      </c>
      <c r="F90" s="29">
        <v>0</v>
      </c>
      <c r="G90" s="67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4">
        <f aca="true" t="shared" si="8" ref="C94:H94">C95</f>
        <v>1146.4</v>
      </c>
      <c r="D94" s="64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4">
        <f t="shared" si="8"/>
        <v>0</v>
      </c>
      <c r="H94" s="64">
        <f t="shared" si="8"/>
        <v>0</v>
      </c>
      <c r="I94" s="35">
        <f>D94-август!D94</f>
        <v>0</v>
      </c>
    </row>
    <row r="95" spans="1:9" ht="25.5">
      <c r="A95" s="8" t="s">
        <v>146</v>
      </c>
      <c r="B95" s="80">
        <v>1768.4</v>
      </c>
      <c r="C95" s="81">
        <v>1146.4</v>
      </c>
      <c r="D95" s="81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2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1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156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3">
        <f>B128-B129</f>
        <v>38038.3</v>
      </c>
      <c r="C127" s="43"/>
      <c r="D127" s="43">
        <f>D128-D129</f>
        <v>-30900</v>
      </c>
      <c r="E127" s="27"/>
      <c r="F127" s="27"/>
      <c r="G127" s="27"/>
      <c r="H127" s="69"/>
      <c r="I127" s="35">
        <f>D127-август!D127</f>
        <v>-30000</v>
      </c>
    </row>
    <row r="128" spans="1:9" ht="12.75">
      <c r="A128" s="2" t="s">
        <v>100</v>
      </c>
      <c r="B128" s="44">
        <v>68938.3</v>
      </c>
      <c r="C128" s="44"/>
      <c r="D128" s="44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4">
        <v>30900</v>
      </c>
      <c r="C129" s="44"/>
      <c r="D129" s="44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2" t="s">
        <v>142</v>
      </c>
      <c r="C135" s="24" t="s">
        <v>143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158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68</v>
      </c>
      <c r="E4" s="18" t="s">
        <v>66</v>
      </c>
      <c r="F4" s="18" t="s">
        <v>69</v>
      </c>
      <c r="G4" s="18" t="s">
        <v>161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2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3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4" t="s">
        <v>159</v>
      </c>
      <c r="B10" s="46">
        <v>271453.61</v>
      </c>
      <c r="C10" s="46">
        <v>202710</v>
      </c>
      <c r="D10" s="46">
        <v>219851.15</v>
      </c>
      <c r="E10" s="47">
        <v>80.99032096128691</v>
      </c>
      <c r="F10" s="26">
        <v>108.45599625080165</v>
      </c>
      <c r="G10" s="46">
        <v>196942.77</v>
      </c>
      <c r="H10" s="47">
        <v>111.63199847346516</v>
      </c>
      <c r="I10" s="46">
        <v>25490.93</v>
      </c>
    </row>
    <row r="11" spans="1:9" ht="51">
      <c r="A11" s="56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6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6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7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8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59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6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6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6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59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6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6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2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6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6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6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6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6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6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3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3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59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6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3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6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6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6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6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6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6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2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59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59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6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2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68">
        <v>30.1</v>
      </c>
      <c r="C77" s="68">
        <v>0</v>
      </c>
      <c r="D77" s="68">
        <v>0</v>
      </c>
      <c r="E77" s="29">
        <v>0</v>
      </c>
      <c r="F77" s="29">
        <v>0</v>
      </c>
      <c r="G77" s="68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67">
        <v>100266.2</v>
      </c>
      <c r="C91" s="67">
        <v>23141.6</v>
      </c>
      <c r="D91" s="67">
        <v>21198.4</v>
      </c>
      <c r="E91" s="48">
        <f aca="true" t="shared" si="1" ref="E91:E96">$D:$D/$B:$B*100</f>
        <v>21.142119677418712</v>
      </c>
      <c r="F91" s="29">
        <v>0</v>
      </c>
      <c r="G91" s="67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4">
        <f aca="true" t="shared" si="2" ref="C95:H95">C96</f>
        <v>509.2</v>
      </c>
      <c r="D95" s="64">
        <f t="shared" si="2"/>
        <v>509.2</v>
      </c>
      <c r="E95" s="26">
        <f t="shared" si="1"/>
        <v>28.79439040940963</v>
      </c>
      <c r="F95" s="26">
        <f>$D:$D/$C:$C*100</f>
        <v>100</v>
      </c>
      <c r="G95" s="64">
        <f t="shared" si="2"/>
        <v>0</v>
      </c>
      <c r="H95" s="64">
        <f t="shared" si="2"/>
        <v>0</v>
      </c>
      <c r="I95" s="35">
        <f>D95-сентябрь!D94</f>
        <v>254.2</v>
      </c>
    </row>
    <row r="96" spans="1:9" ht="25.5">
      <c r="A96" s="8" t="s">
        <v>146</v>
      </c>
      <c r="B96" s="80">
        <v>1768.4</v>
      </c>
      <c r="C96" s="81">
        <v>509.2</v>
      </c>
      <c r="D96" s="81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1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1"/>
      <c r="F122" s="71"/>
      <c r="G122" s="30">
        <f>G71-G121</f>
        <v>99946.82999999961</v>
      </c>
      <c r="H122" s="71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4"/>
      <c r="D123" s="44" t="s">
        <v>157</v>
      </c>
      <c r="E123" s="44"/>
      <c r="F123" s="44"/>
      <c r="G123" s="44"/>
      <c r="H123" s="43"/>
      <c r="I123" s="70"/>
    </row>
    <row r="124" spans="1:9" ht="12.75">
      <c r="A124" s="3" t="s">
        <v>58</v>
      </c>
      <c r="B124" s="43">
        <v>12692.099999999999</v>
      </c>
      <c r="C124" s="43">
        <v>0</v>
      </c>
      <c r="D124" s="43">
        <f>D126+D127</f>
        <v>59314.9</v>
      </c>
      <c r="E124" s="43"/>
      <c r="F124" s="43"/>
      <c r="G124" s="27"/>
      <c r="H124" s="27"/>
      <c r="I124" s="35">
        <v>1487.1000000000058</v>
      </c>
    </row>
    <row r="125" spans="1:9" ht="12" customHeight="1">
      <c r="A125" s="1" t="s">
        <v>6</v>
      </c>
      <c r="B125" s="44"/>
      <c r="C125" s="44"/>
      <c r="D125" s="44"/>
      <c r="E125" s="44"/>
      <c r="F125" s="44"/>
      <c r="G125" s="28"/>
      <c r="H125" s="37"/>
      <c r="I125" s="36">
        <v>0</v>
      </c>
    </row>
    <row r="126" spans="1:9" ht="12.75">
      <c r="A126" s="5" t="s">
        <v>59</v>
      </c>
      <c r="B126" s="44">
        <v>2269.2</v>
      </c>
      <c r="C126" s="44"/>
      <c r="D126" s="44">
        <v>26920.5</v>
      </c>
      <c r="E126" s="44"/>
      <c r="F126" s="44"/>
      <c r="G126" s="28"/>
      <c r="H126" s="37"/>
      <c r="I126" s="36">
        <v>-20334.299999999996</v>
      </c>
    </row>
    <row r="127" spans="1:9" ht="12.75">
      <c r="A127" s="1" t="s">
        <v>60</v>
      </c>
      <c r="B127" s="44">
        <v>10422.9</v>
      </c>
      <c r="C127" s="44"/>
      <c r="D127" s="44">
        <v>32394.4</v>
      </c>
      <c r="E127" s="44"/>
      <c r="F127" s="44"/>
      <c r="G127" s="28"/>
      <c r="H127" s="37"/>
      <c r="I127" s="36">
        <v>21821.4</v>
      </c>
    </row>
    <row r="128" spans="1:9" ht="12.75">
      <c r="A128" s="3" t="s">
        <v>99</v>
      </c>
      <c r="B128" s="43">
        <f>B129-B130</f>
        <v>16628.4</v>
      </c>
      <c r="C128" s="43"/>
      <c r="D128" s="43">
        <v>-30900</v>
      </c>
      <c r="E128" s="43"/>
      <c r="F128" s="43"/>
      <c r="G128" s="27"/>
      <c r="H128" s="69"/>
      <c r="I128" s="35">
        <v>-30000</v>
      </c>
    </row>
    <row r="129" spans="1:9" ht="12.75">
      <c r="A129" s="2" t="s">
        <v>100</v>
      </c>
      <c r="B129" s="44">
        <v>47528.4</v>
      </c>
      <c r="C129" s="44"/>
      <c r="D129" s="44">
        <v>0</v>
      </c>
      <c r="E129" s="44"/>
      <c r="F129" s="44"/>
      <c r="G129" s="28"/>
      <c r="H129" s="37"/>
      <c r="I129" s="36">
        <v>0</v>
      </c>
    </row>
    <row r="130" spans="1:9" ht="12.75">
      <c r="A130" s="2" t="s">
        <v>101</v>
      </c>
      <c r="B130" s="44">
        <v>30900</v>
      </c>
      <c r="C130" s="44"/>
      <c r="D130" s="44">
        <v>30900</v>
      </c>
      <c r="E130" s="44"/>
      <c r="F130" s="44"/>
      <c r="G130" s="28"/>
      <c r="H130" s="37"/>
      <c r="I130" s="36">
        <v>30000</v>
      </c>
    </row>
    <row r="131" spans="1:9" ht="12.75">
      <c r="A131" s="16"/>
      <c r="B131" s="83"/>
      <c r="C131" s="83"/>
      <c r="D131" s="83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2" t="s">
        <v>142</v>
      </c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162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2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3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4" t="s">
        <v>159</v>
      </c>
      <c r="B10" s="46">
        <v>273516.45999999996</v>
      </c>
      <c r="C10" s="46">
        <v>229540.83000000002</v>
      </c>
      <c r="D10" s="46">
        <v>246828.05000000002</v>
      </c>
      <c r="E10" s="47">
        <v>90.24248485813251</v>
      </c>
      <c r="F10" s="26">
        <v>107.5312178665556</v>
      </c>
      <c r="G10" s="46">
        <v>220069.62</v>
      </c>
      <c r="H10" s="47">
        <v>112.15907493274176</v>
      </c>
      <c r="I10" s="46">
        <v>26976.899999999998</v>
      </c>
    </row>
    <row r="11" spans="1:9" ht="51">
      <c r="A11" s="56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6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6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7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8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59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6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6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6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59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6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6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2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6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6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6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6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6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6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6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3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3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59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6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6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0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3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4" customFormat="1" ht="12.75">
      <c r="A49" s="59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4" customFormat="1" ht="12.75">
      <c r="A60" s="59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4" customFormat="1" ht="12.75">
      <c r="A61" s="59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4" customFormat="1" ht="12.75">
      <c r="A62" s="59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4" customFormat="1" ht="25.5">
      <c r="A63" s="59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6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2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59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59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59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6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2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67">
        <v>105115.1</v>
      </c>
      <c r="C91" s="67">
        <v>46977.6</v>
      </c>
      <c r="D91" s="67">
        <v>30141.5</v>
      </c>
      <c r="E91" s="48">
        <f>$D:$D/$B:$B*100</f>
        <v>28.674757480133678</v>
      </c>
      <c r="F91" s="29">
        <v>0</v>
      </c>
      <c r="G91" s="49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4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1" t="s">
        <v>146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1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164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3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4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4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4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3">
        <f>B129-B130</f>
        <v>16628.4</v>
      </c>
      <c r="C128" s="40"/>
      <c r="D128" s="40">
        <f>D129-D130</f>
        <v>-30900</v>
      </c>
      <c r="E128" s="40"/>
      <c r="F128" s="40"/>
      <c r="G128" s="40">
        <v>0</v>
      </c>
      <c r="H128" s="42"/>
      <c r="I128" s="35">
        <f>D128-октябрь!D128</f>
        <v>0</v>
      </c>
    </row>
    <row r="129" spans="1:9" ht="12.75">
      <c r="A129" s="2" t="s">
        <v>100</v>
      </c>
      <c r="B129" s="44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4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8" t="s">
        <v>102</v>
      </c>
      <c r="B1" s="88"/>
      <c r="C1" s="88"/>
      <c r="D1" s="88"/>
      <c r="E1" s="88"/>
      <c r="F1" s="88"/>
      <c r="G1" s="31"/>
    </row>
    <row r="2" spans="1:7" ht="15">
      <c r="A2" s="89" t="s">
        <v>165</v>
      </c>
      <c r="B2" s="89"/>
      <c r="C2" s="89"/>
      <c r="D2" s="89"/>
      <c r="E2" s="89"/>
      <c r="F2" s="89"/>
      <c r="G2" s="32"/>
    </row>
    <row r="3" spans="1:7" ht="5.25" customHeight="1" hidden="1">
      <c r="A3" s="90" t="s">
        <v>0</v>
      </c>
      <c r="B3" s="90"/>
      <c r="C3" s="90"/>
      <c r="D3" s="90"/>
      <c r="E3" s="90"/>
      <c r="F3" s="90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1" t="s">
        <v>3</v>
      </c>
      <c r="B6" s="92"/>
      <c r="C6" s="92"/>
      <c r="D6" s="92"/>
      <c r="E6" s="92"/>
      <c r="F6" s="92"/>
      <c r="G6" s="93"/>
    </row>
    <row r="7" spans="1:7" ht="12.75">
      <c r="A7" s="51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2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3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4" t="s">
        <v>159</v>
      </c>
      <c r="B10" s="46">
        <f>B11+B12+B13+B14</f>
        <v>291945</v>
      </c>
      <c r="C10" s="46">
        <f>C11+C12+C13+C14</f>
        <v>294790.26999999996</v>
      </c>
      <c r="D10" s="47">
        <v>100.97459110448885</v>
      </c>
      <c r="E10" s="46">
        <f>E11+E12+E13+E14</f>
        <v>265619.47</v>
      </c>
      <c r="F10" s="26">
        <f t="shared" si="0"/>
        <v>110.98217687129636</v>
      </c>
      <c r="G10" s="46">
        <f>G11+G12+G13+G14</f>
        <v>47962.22</v>
      </c>
    </row>
    <row r="11" spans="1:7" ht="51">
      <c r="A11" s="56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6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6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7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8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59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6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6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6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59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6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6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2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6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6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6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59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6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6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59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6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6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6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6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6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6" t="s">
        <v>141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6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0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3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3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59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6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6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0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3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6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6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6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6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6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6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6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6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6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6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2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59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59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59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6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6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6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59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59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2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85" t="s">
        <v>22</v>
      </c>
      <c r="B71" s="86"/>
      <c r="C71" s="86"/>
      <c r="D71" s="86"/>
      <c r="E71" s="86"/>
      <c r="F71" s="86"/>
      <c r="G71" s="87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5">
        <v>30.1</v>
      </c>
      <c r="C76" s="45">
        <v>30.1</v>
      </c>
      <c r="D76" s="29">
        <v>0</v>
      </c>
      <c r="E76" s="45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67">
        <v>102519.5</v>
      </c>
      <c r="C90" s="67">
        <v>97683.2</v>
      </c>
      <c r="D90" s="48">
        <f>$D:$D/$B:$B*100</f>
        <v>28.674757480133678</v>
      </c>
      <c r="E90" s="67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1" t="s">
        <v>146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1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166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0"/>
      <c r="E127" s="40">
        <f>E128-E129</f>
        <v>-25000</v>
      </c>
      <c r="F127" s="42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140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2023-03-27T07:08:27Z</dcterms:modified>
  <cp:category/>
  <cp:version/>
  <cp:contentType/>
  <cp:contentStatus/>
</cp:coreProperties>
</file>