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Бюджет!$I$51</definedName>
  </definedNames>
  <calcPr calcId="125725"/>
</workbook>
</file>

<file path=xl/calcChain.xml><?xml version="1.0" encoding="utf-8"?>
<calcChain xmlns="http://schemas.openxmlformats.org/spreadsheetml/2006/main">
  <c r="D22" i="1"/>
  <c r="E22"/>
  <c r="F22"/>
  <c r="G22"/>
  <c r="C22"/>
  <c r="G49"/>
  <c r="G42"/>
  <c r="G38"/>
  <c r="G36"/>
  <c r="G33"/>
  <c r="G30"/>
  <c r="G28"/>
  <c r="G25"/>
  <c r="G5"/>
  <c r="C33"/>
  <c r="C49"/>
  <c r="D49"/>
  <c r="E49"/>
  <c r="F49"/>
  <c r="D42"/>
  <c r="E42"/>
  <c r="F42"/>
  <c r="C42"/>
  <c r="D36"/>
  <c r="E36"/>
  <c r="F36"/>
  <c r="C36"/>
  <c r="C30"/>
  <c r="D28"/>
  <c r="E28"/>
  <c r="F28"/>
  <c r="C28"/>
  <c r="D25"/>
  <c r="E25"/>
  <c r="F25"/>
  <c r="C25"/>
  <c r="C38"/>
  <c r="C5"/>
  <c r="F38"/>
  <c r="E38"/>
  <c r="D38"/>
  <c r="E33"/>
  <c r="F33"/>
  <c r="D33"/>
  <c r="E30"/>
  <c r="F30"/>
  <c r="D30"/>
  <c r="E5"/>
  <c r="F5"/>
  <c r="D5"/>
  <c r="F43" l="1"/>
  <c r="E43"/>
  <c r="G43"/>
  <c r="G50" s="1"/>
  <c r="G51" s="1"/>
  <c r="D43"/>
  <c r="D50" s="1"/>
  <c r="D51" s="1"/>
  <c r="C43"/>
  <c r="C50" s="1"/>
  <c r="C51" s="1"/>
  <c r="F50" l="1"/>
  <c r="F51" s="1"/>
  <c r="E50"/>
  <c r="E51" s="1"/>
</calcChain>
</file>

<file path=xl/sharedStrings.xml><?xml version="1.0" encoding="utf-8"?>
<sst xmlns="http://schemas.openxmlformats.org/spreadsheetml/2006/main" count="63" uniqueCount="41">
  <si>
    <t>Финансовое управление администрации города Минусинска</t>
  </si>
  <si>
    <t>Непрограммные расходы представительного органа муниципального образования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</si>
  <si>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</si>
  <si>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</si>
  <si>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Администрация города Минусинска</t>
  </si>
  <si>
    <t>Муниципальная программа "Обеспечение транспортной инфраструктуры муниципального образования город Минусинск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</si>
  <si>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</si>
  <si>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</si>
  <si>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</si>
  <si>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</si>
  <si>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"Эффективное управление муниципальным имуществом города Минусинска"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</si>
  <si>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</si>
  <si>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"Управление земельно-имущественными отношениями на территории города Минусинска"</t>
  </si>
  <si>
    <t>Муниципальная программа "Развитие архивного дела в городе Минусинске"</t>
  </si>
  <si>
    <t>Муниципальная программа "Безопасный город"</t>
  </si>
  <si>
    <t>Непрограммные расходы высшего должностного лица субъекта Российской Федерации и муниципального образования</t>
  </si>
  <si>
    <t>Непрограммные расходы Администрации города Минусинска</t>
  </si>
  <si>
    <t>Непрограммные расходы отдельных органов местного самоуправления</t>
  </si>
  <si>
    <t>Непрограммные расходы Территориального отдела по вопросам жизнедеятельности городского посёлка Зелёный Бор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</si>
  <si>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</si>
  <si>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Муниципальная программа "Развитие образования города Минусинска"</t>
  </si>
  <si>
    <t>Муниципальная программа "Система социальной защиты граждан города Минусинска"</t>
  </si>
  <si>
    <t>Итого</t>
  </si>
  <si>
    <t>Минусинский городской Совет Депутатов</t>
  </si>
  <si>
    <t>Всего</t>
  </si>
  <si>
    <t>Территориальный отдел по вопросам жизнедеятельности городского посёлка Зелёный Бор администрации города Минусинска</t>
  </si>
  <si>
    <t>Отдел спорта и молодежной политики администрации города Минусинска</t>
  </si>
  <si>
    <t>Управление образования администрации города Минусинска</t>
  </si>
  <si>
    <t>Управление социальной защиты населения администрации города Минусинска</t>
  </si>
  <si>
    <t>План 2018 год</t>
  </si>
  <si>
    <t>План 2019 год</t>
  </si>
  <si>
    <t>Направление расходов</t>
  </si>
  <si>
    <t>Факт 2017 год</t>
  </si>
  <si>
    <t>Непрограммные расходы</t>
  </si>
  <si>
    <t>Программные расходы</t>
  </si>
  <si>
    <t>План 2020 год</t>
  </si>
  <si>
    <t>Отдел культуры администрации города Минусинска</t>
  </si>
  <si>
    <t>Муниципальная программа "Формирование современной городской среды" на 2018-2022 годы</t>
  </si>
  <si>
    <t>Всего расходов</t>
  </si>
  <si>
    <t>Наименование ГРБС</t>
  </si>
  <si>
    <t>Исполнение на 01.07.2018 года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</si>
</sst>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 Cyr"/>
    </font>
    <font>
      <b/>
      <sz val="8"/>
      <name val="Arial Cyr"/>
    </font>
    <font>
      <b/>
      <sz val="10"/>
      <name val="Arial"/>
      <family val="2"/>
      <charset val="204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0" borderId="0" xfId="0" applyFont="1" applyFill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/>
    <xf numFmtId="4" fontId="5" fillId="0" borderId="0" xfId="0" applyNumberFormat="1" applyFont="1" applyFill="1"/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/>
    <xf numFmtId="0" fontId="5" fillId="0" borderId="0" xfId="0" applyFont="1" applyFill="1" applyBorder="1"/>
    <xf numFmtId="4" fontId="5" fillId="0" borderId="1" xfId="0" applyNumberFormat="1" applyFont="1" applyFill="1" applyBorder="1"/>
    <xf numFmtId="4" fontId="7" fillId="0" borderId="1" xfId="0" applyNumberFormat="1" applyFont="1" applyFill="1" applyBorder="1" applyAlignment="1" applyProtection="1">
      <alignment horizontal="righ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" fontId="6" fillId="0" borderId="1" xfId="0" applyNumberFormat="1" applyFont="1" applyFill="1" applyBorder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left"/>
    </xf>
    <xf numFmtId="4" fontId="6" fillId="0" borderId="0" xfId="0" applyNumberFormat="1" applyFont="1" applyFill="1" applyBorder="1" applyAlignment="1" applyProtection="1">
      <alignment horizontal="right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 wrapText="1"/>
    </xf>
    <xf numFmtId="49" fontId="6" fillId="0" borderId="2" xfId="0" applyNumberFormat="1" applyFont="1" applyFill="1" applyBorder="1" applyAlignment="1" applyProtection="1">
      <alignment horizontal="left" vertical="center" wrapText="1"/>
    </xf>
    <xf numFmtId="49" fontId="6" fillId="0" borderId="3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Бюджет!$B$49</c:f>
              <c:strCache>
                <c:ptCount val="1"/>
                <c:pt idx="0">
                  <c:v>Непрограммные расходы</c:v>
                </c:pt>
              </c:strCache>
            </c:strRef>
          </c:tx>
          <c:cat>
            <c:strRef>
              <c:f>Бюджет!$C$48:$G$48</c:f>
              <c:strCache>
                <c:ptCount val="5"/>
                <c:pt idx="0">
                  <c:v>Факт 2017 год</c:v>
                </c:pt>
                <c:pt idx="1">
                  <c:v>План 2018 год</c:v>
                </c:pt>
                <c:pt idx="2">
                  <c:v>План 2019 год</c:v>
                </c:pt>
                <c:pt idx="3">
                  <c:v>План 2020 год</c:v>
                </c:pt>
                <c:pt idx="4">
                  <c:v>Исполнение на 01.07.2018 года</c:v>
                </c:pt>
              </c:strCache>
            </c:strRef>
          </c:cat>
          <c:val>
            <c:numRef>
              <c:f>Бюджет!$C$49:$G$49</c:f>
              <c:numCache>
                <c:formatCode>#,##0.00</c:formatCode>
                <c:ptCount val="5"/>
                <c:pt idx="0">
                  <c:v>50335615.319999993</c:v>
                </c:pt>
                <c:pt idx="1">
                  <c:v>43536943.649999999</c:v>
                </c:pt>
                <c:pt idx="2">
                  <c:v>36494820</c:v>
                </c:pt>
                <c:pt idx="3">
                  <c:v>36515620</c:v>
                </c:pt>
                <c:pt idx="4">
                  <c:v>19827383.940000001</c:v>
                </c:pt>
              </c:numCache>
            </c:numRef>
          </c:val>
        </c:ser>
        <c:ser>
          <c:idx val="1"/>
          <c:order val="1"/>
          <c:tx>
            <c:strRef>
              <c:f>Бюджет!$B$50</c:f>
              <c:strCache>
                <c:ptCount val="1"/>
                <c:pt idx="0">
                  <c:v>Программные расходы</c:v>
                </c:pt>
              </c:strCache>
            </c:strRef>
          </c:tx>
          <c:cat>
            <c:strRef>
              <c:f>Бюджет!$C$48:$G$48</c:f>
              <c:strCache>
                <c:ptCount val="5"/>
                <c:pt idx="0">
                  <c:v>Факт 2017 год</c:v>
                </c:pt>
                <c:pt idx="1">
                  <c:v>План 2018 год</c:v>
                </c:pt>
                <c:pt idx="2">
                  <c:v>План 2019 год</c:v>
                </c:pt>
                <c:pt idx="3">
                  <c:v>План 2020 год</c:v>
                </c:pt>
                <c:pt idx="4">
                  <c:v>Исполнение на 01.07.2018 года</c:v>
                </c:pt>
              </c:strCache>
            </c:strRef>
          </c:cat>
          <c:val>
            <c:numRef>
              <c:f>Бюджет!$C$50:$G$50</c:f>
              <c:numCache>
                <c:formatCode>#,##0.00</c:formatCode>
                <c:ptCount val="5"/>
                <c:pt idx="0">
                  <c:v>1889977262.2</c:v>
                </c:pt>
                <c:pt idx="1">
                  <c:v>1972759264.1499999</c:v>
                </c:pt>
                <c:pt idx="2">
                  <c:v>1516957990</c:v>
                </c:pt>
                <c:pt idx="3">
                  <c:v>1497604780</c:v>
                </c:pt>
                <c:pt idx="4">
                  <c:v>844652574.66999996</c:v>
                </c:pt>
              </c:numCache>
            </c:numRef>
          </c:val>
        </c:ser>
        <c:ser>
          <c:idx val="2"/>
          <c:order val="2"/>
          <c:tx>
            <c:strRef>
              <c:f>Бюджет!$B$51</c:f>
              <c:strCache>
                <c:ptCount val="1"/>
                <c:pt idx="0">
                  <c:v>Всего расходов</c:v>
                </c:pt>
              </c:strCache>
            </c:strRef>
          </c:tx>
          <c:cat>
            <c:strRef>
              <c:f>Бюджет!$C$48:$G$48</c:f>
              <c:strCache>
                <c:ptCount val="5"/>
                <c:pt idx="0">
                  <c:v>Факт 2017 год</c:v>
                </c:pt>
                <c:pt idx="1">
                  <c:v>План 2018 год</c:v>
                </c:pt>
                <c:pt idx="2">
                  <c:v>План 2019 год</c:v>
                </c:pt>
                <c:pt idx="3">
                  <c:v>План 2020 год</c:v>
                </c:pt>
                <c:pt idx="4">
                  <c:v>Исполнение на 01.07.2018 года</c:v>
                </c:pt>
              </c:strCache>
            </c:strRef>
          </c:cat>
          <c:val>
            <c:numRef>
              <c:f>Бюджет!$C$51:$G$51</c:f>
              <c:numCache>
                <c:formatCode>#,##0.00</c:formatCode>
                <c:ptCount val="5"/>
                <c:pt idx="0">
                  <c:v>1940312877.52</c:v>
                </c:pt>
                <c:pt idx="1">
                  <c:v>2016296207.8</c:v>
                </c:pt>
                <c:pt idx="2">
                  <c:v>1553452810</c:v>
                </c:pt>
                <c:pt idx="3">
                  <c:v>1534120400</c:v>
                </c:pt>
                <c:pt idx="4">
                  <c:v>864479958.61000001</c:v>
                </c:pt>
              </c:numCache>
            </c:numRef>
          </c:val>
        </c:ser>
        <c:shape val="cylinder"/>
        <c:axId val="166005760"/>
        <c:axId val="166028032"/>
        <c:axId val="0"/>
      </c:bar3DChart>
      <c:catAx>
        <c:axId val="166005760"/>
        <c:scaling>
          <c:orientation val="minMax"/>
        </c:scaling>
        <c:axPos val="b"/>
        <c:tickLblPos val="nextTo"/>
        <c:crossAx val="166028032"/>
        <c:crosses val="autoZero"/>
        <c:auto val="1"/>
        <c:lblAlgn val="ctr"/>
        <c:lblOffset val="100"/>
      </c:catAx>
      <c:valAx>
        <c:axId val="166028032"/>
        <c:scaling>
          <c:orientation val="minMax"/>
        </c:scaling>
        <c:axPos val="l"/>
        <c:majorGridlines/>
        <c:numFmt formatCode="#,##0.00" sourceLinked="1"/>
        <c:tickLblPos val="nextTo"/>
        <c:crossAx val="1660057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447674</xdr:colOff>
      <xdr:row>1</xdr:row>
      <xdr:rowOff>114299</xdr:rowOff>
    </xdr:from>
    <xdr:to>
      <xdr:col>20</xdr:col>
      <xdr:colOff>485775</xdr:colOff>
      <xdr:row>8</xdr:row>
      <xdr:rowOff>95250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51"/>
  <sheetViews>
    <sheetView showGridLines="0" tabSelected="1" workbookViewId="0">
      <selection activeCell="D7" sqref="D7"/>
    </sheetView>
  </sheetViews>
  <sheetFormatPr defaultRowHeight="12.75" customHeight="1"/>
  <cols>
    <col min="1" max="2" width="30.7109375" style="1" customWidth="1"/>
    <col min="3" max="3" width="17" style="1" customWidth="1"/>
    <col min="4" max="6" width="15.42578125" style="1" customWidth="1"/>
    <col min="7" max="7" width="17.140625" style="1" customWidth="1"/>
    <col min="8" max="9" width="9.140625" style="1" customWidth="1"/>
    <col min="10" max="16384" width="9.140625" style="1"/>
  </cols>
  <sheetData>
    <row r="1" spans="1:9">
      <c r="A1" s="24"/>
      <c r="B1" s="24"/>
      <c r="C1" s="24"/>
      <c r="D1" s="24"/>
      <c r="E1" s="24"/>
      <c r="F1" s="24"/>
    </row>
    <row r="2" spans="1:9">
      <c r="A2" s="2"/>
      <c r="B2" s="2"/>
      <c r="C2" s="2"/>
      <c r="D2" s="2"/>
      <c r="E2" s="2"/>
      <c r="F2" s="2"/>
      <c r="G2" s="2"/>
      <c r="H2" s="3"/>
      <c r="I2" s="3"/>
    </row>
    <row r="3" spans="1:9" ht="21">
      <c r="A3" s="4" t="s">
        <v>39</v>
      </c>
      <c r="B3" s="4" t="s">
        <v>31</v>
      </c>
      <c r="C3" s="4" t="s">
        <v>32</v>
      </c>
      <c r="D3" s="4" t="s">
        <v>29</v>
      </c>
      <c r="E3" s="4" t="s">
        <v>30</v>
      </c>
      <c r="F3" s="4" t="s">
        <v>35</v>
      </c>
      <c r="G3" s="4" t="s">
        <v>40</v>
      </c>
    </row>
    <row r="4" spans="1:9" ht="33.75">
      <c r="A4" s="7" t="s">
        <v>23</v>
      </c>
      <c r="B4" s="7" t="s">
        <v>1</v>
      </c>
      <c r="C4" s="11">
        <v>5749015.5800000001</v>
      </c>
      <c r="D4" s="12">
        <v>8255080</v>
      </c>
      <c r="E4" s="11">
        <v>6095690</v>
      </c>
      <c r="F4" s="11">
        <v>6095690</v>
      </c>
      <c r="G4" s="11">
        <v>3159786.69</v>
      </c>
    </row>
    <row r="5" spans="1:9">
      <c r="A5" s="20" t="s">
        <v>22</v>
      </c>
      <c r="B5" s="20"/>
      <c r="C5" s="13">
        <f>C4</f>
        <v>5749015.5800000001</v>
      </c>
      <c r="D5" s="13">
        <f>D4</f>
        <v>8255080</v>
      </c>
      <c r="E5" s="13">
        <f t="shared" ref="E5:F5" si="0">E4</f>
        <v>6095690</v>
      </c>
      <c r="F5" s="13">
        <f t="shared" si="0"/>
        <v>6095690</v>
      </c>
      <c r="G5" s="13">
        <f t="shared" ref="G5" si="1">G4</f>
        <v>3159786.69</v>
      </c>
    </row>
    <row r="6" spans="1:9" ht="22.5">
      <c r="A6" s="27" t="s">
        <v>4</v>
      </c>
      <c r="B6" s="7" t="s">
        <v>2</v>
      </c>
      <c r="C6" s="11">
        <v>477150</v>
      </c>
      <c r="D6" s="12">
        <v>0</v>
      </c>
      <c r="E6" s="11">
        <v>0</v>
      </c>
      <c r="F6" s="11">
        <v>0</v>
      </c>
      <c r="G6" s="11">
        <v>0</v>
      </c>
    </row>
    <row r="7" spans="1:9" ht="67.5">
      <c r="A7" s="28"/>
      <c r="B7" s="7" t="s">
        <v>3</v>
      </c>
      <c r="C7" s="11">
        <v>41098708.350000001</v>
      </c>
      <c r="D7" s="12">
        <v>45628144.490000002</v>
      </c>
      <c r="E7" s="11">
        <v>31555120</v>
      </c>
      <c r="F7" s="11">
        <v>31503120</v>
      </c>
      <c r="G7" s="11">
        <v>10477861.130000001</v>
      </c>
    </row>
    <row r="8" spans="1:9" ht="45">
      <c r="A8" s="28"/>
      <c r="B8" s="7" t="s">
        <v>5</v>
      </c>
      <c r="C8" s="12">
        <v>154104487.72</v>
      </c>
      <c r="D8" s="12">
        <v>253190527.84999999</v>
      </c>
      <c r="E8" s="11">
        <v>36970440</v>
      </c>
      <c r="F8" s="11">
        <v>37476140</v>
      </c>
      <c r="G8" s="11">
        <v>28166875.280000001</v>
      </c>
    </row>
    <row r="9" spans="1:9" ht="33.75">
      <c r="A9" s="28"/>
      <c r="B9" s="7" t="s">
        <v>6</v>
      </c>
      <c r="C9" s="12">
        <v>37972326.329999998</v>
      </c>
      <c r="D9" s="12">
        <v>23585320</v>
      </c>
      <c r="E9" s="11">
        <v>21355320</v>
      </c>
      <c r="F9" s="11">
        <v>19803320</v>
      </c>
      <c r="G9" s="11">
        <v>14431327.9</v>
      </c>
    </row>
    <row r="10" spans="1:9" ht="45">
      <c r="A10" s="28"/>
      <c r="B10" s="7" t="s">
        <v>7</v>
      </c>
      <c r="C10" s="12">
        <v>38607160.439999998</v>
      </c>
      <c r="D10" s="12">
        <v>8287240</v>
      </c>
      <c r="E10" s="11">
        <v>4018540</v>
      </c>
      <c r="F10" s="11">
        <v>3008540</v>
      </c>
      <c r="G10" s="11">
        <v>1594127.87</v>
      </c>
    </row>
    <row r="11" spans="1:9" ht="22.5">
      <c r="A11" s="28"/>
      <c r="B11" s="7" t="s">
        <v>8</v>
      </c>
      <c r="C11" s="12">
        <v>2167200</v>
      </c>
      <c r="D11" s="12">
        <v>2817360</v>
      </c>
      <c r="E11" s="12">
        <v>0</v>
      </c>
      <c r="F11" s="12">
        <v>0</v>
      </c>
      <c r="G11" s="12">
        <v>1083600</v>
      </c>
    </row>
    <row r="12" spans="1:9" ht="33.75">
      <c r="A12" s="28"/>
      <c r="B12" s="7" t="s">
        <v>9</v>
      </c>
      <c r="C12" s="12">
        <v>22727427.920000002</v>
      </c>
      <c r="D12" s="12">
        <v>23672364</v>
      </c>
      <c r="E12" s="11">
        <v>22550120</v>
      </c>
      <c r="F12" s="11">
        <v>22550120</v>
      </c>
      <c r="G12" s="11">
        <v>10836805.23</v>
      </c>
    </row>
    <row r="13" spans="1:9" ht="45">
      <c r="A13" s="28"/>
      <c r="B13" s="7" t="s">
        <v>10</v>
      </c>
      <c r="C13" s="12">
        <v>150478179.00999999</v>
      </c>
      <c r="D13" s="12">
        <v>58111900</v>
      </c>
      <c r="E13" s="11">
        <v>13616500</v>
      </c>
      <c r="F13" s="11">
        <v>13616500</v>
      </c>
      <c r="G13" s="11">
        <v>33830800</v>
      </c>
    </row>
    <row r="14" spans="1:9" ht="33.75">
      <c r="A14" s="28"/>
      <c r="B14" s="7" t="s">
        <v>11</v>
      </c>
      <c r="C14" s="12">
        <v>5500000</v>
      </c>
      <c r="D14" s="12">
        <v>5215000</v>
      </c>
      <c r="E14" s="12">
        <v>500000</v>
      </c>
      <c r="F14" s="12">
        <v>500000</v>
      </c>
      <c r="G14" s="12">
        <v>31600</v>
      </c>
    </row>
    <row r="15" spans="1:9" ht="45">
      <c r="A15" s="28"/>
      <c r="B15" s="7" t="s">
        <v>12</v>
      </c>
      <c r="C15" s="12">
        <v>9563274.4399999995</v>
      </c>
      <c r="D15" s="12">
        <v>9182200</v>
      </c>
      <c r="E15" s="11">
        <v>8648610</v>
      </c>
      <c r="F15" s="11">
        <v>8648610</v>
      </c>
      <c r="G15" s="11">
        <v>4360676.1399999997</v>
      </c>
    </row>
    <row r="16" spans="1:9" ht="22.5">
      <c r="A16" s="28"/>
      <c r="B16" s="7" t="s">
        <v>13</v>
      </c>
      <c r="C16" s="12">
        <v>4595958.07</v>
      </c>
      <c r="D16" s="12">
        <v>4452850</v>
      </c>
      <c r="E16" s="11">
        <v>4310250</v>
      </c>
      <c r="F16" s="11">
        <v>4310250</v>
      </c>
      <c r="G16" s="11">
        <v>2041425.25</v>
      </c>
    </row>
    <row r="17" spans="1:7" ht="22.5">
      <c r="A17" s="28"/>
      <c r="B17" s="7" t="s">
        <v>14</v>
      </c>
      <c r="C17" s="12">
        <v>5000</v>
      </c>
      <c r="D17" s="12">
        <v>230000</v>
      </c>
      <c r="E17" s="12">
        <v>30000</v>
      </c>
      <c r="F17" s="12">
        <v>30000</v>
      </c>
      <c r="G17" s="12">
        <v>0</v>
      </c>
    </row>
    <row r="18" spans="1:7" ht="33.75">
      <c r="A18" s="28"/>
      <c r="B18" s="7" t="s">
        <v>37</v>
      </c>
      <c r="C18" s="12">
        <v>0</v>
      </c>
      <c r="D18" s="12">
        <v>30644713.449999999</v>
      </c>
      <c r="E18" s="12">
        <v>0</v>
      </c>
      <c r="F18" s="12">
        <v>0</v>
      </c>
      <c r="G18" s="12">
        <v>0</v>
      </c>
    </row>
    <row r="19" spans="1:7" ht="45">
      <c r="A19" s="28"/>
      <c r="B19" s="7" t="s">
        <v>15</v>
      </c>
      <c r="C19" s="12">
        <v>1245949.02</v>
      </c>
      <c r="D19" s="12">
        <v>1296470</v>
      </c>
      <c r="E19" s="12">
        <v>1246600</v>
      </c>
      <c r="F19" s="12">
        <v>1246600</v>
      </c>
      <c r="G19" s="12">
        <v>678949.8</v>
      </c>
    </row>
    <row r="20" spans="1:7" ht="22.5">
      <c r="A20" s="28"/>
      <c r="B20" s="7" t="s">
        <v>16</v>
      </c>
      <c r="C20" s="12">
        <v>40942229.869999997</v>
      </c>
      <c r="D20" s="12">
        <v>31583071.140000001</v>
      </c>
      <c r="E20" s="11">
        <v>26992180</v>
      </c>
      <c r="F20" s="11">
        <v>27000980</v>
      </c>
      <c r="G20" s="11">
        <v>15232429.67</v>
      </c>
    </row>
    <row r="21" spans="1:7" ht="22.5">
      <c r="A21" s="29"/>
      <c r="B21" s="19" t="s">
        <v>17</v>
      </c>
      <c r="C21" s="12">
        <v>117159.16</v>
      </c>
      <c r="D21" s="12">
        <v>27000</v>
      </c>
      <c r="E21" s="12">
        <v>0</v>
      </c>
      <c r="F21" s="12">
        <v>0</v>
      </c>
      <c r="G21" s="12">
        <v>27000</v>
      </c>
    </row>
    <row r="22" spans="1:7">
      <c r="A22" s="25" t="s">
        <v>22</v>
      </c>
      <c r="B22" s="26"/>
      <c r="C22" s="13">
        <f>SUM(C6:C21)</f>
        <v>509602210.32999998</v>
      </c>
      <c r="D22" s="13">
        <f t="shared" ref="D22:G22" si="2">SUM(D6:D21)</f>
        <v>497924160.92999995</v>
      </c>
      <c r="E22" s="13">
        <f t="shared" si="2"/>
        <v>171793680</v>
      </c>
      <c r="F22" s="13">
        <f t="shared" si="2"/>
        <v>169694180</v>
      </c>
      <c r="G22" s="13">
        <f t="shared" si="2"/>
        <v>122793478.27</v>
      </c>
    </row>
    <row r="23" spans="1:7" ht="33.75">
      <c r="A23" s="23" t="s">
        <v>0</v>
      </c>
      <c r="B23" s="7" t="s">
        <v>9</v>
      </c>
      <c r="C23" s="12">
        <v>8720669.1099999994</v>
      </c>
      <c r="D23" s="12">
        <v>8144190</v>
      </c>
      <c r="E23" s="12">
        <v>7613320</v>
      </c>
      <c r="F23" s="12">
        <v>7613320</v>
      </c>
      <c r="G23" s="12">
        <v>3932250.69</v>
      </c>
    </row>
    <row r="24" spans="1:7" ht="22.5">
      <c r="A24" s="23"/>
      <c r="B24" s="7" t="s">
        <v>17</v>
      </c>
      <c r="C24" s="12">
        <v>110897.87</v>
      </c>
      <c r="D24" s="12">
        <v>492542.51</v>
      </c>
      <c r="E24" s="12">
        <v>300000</v>
      </c>
      <c r="F24" s="12">
        <v>300000</v>
      </c>
      <c r="G24" s="12">
        <v>109108.92</v>
      </c>
    </row>
    <row r="25" spans="1:7">
      <c r="A25" s="20" t="s">
        <v>22</v>
      </c>
      <c r="B25" s="20"/>
      <c r="C25" s="13">
        <f>SUM(C23:C24)</f>
        <v>8831566.9799999986</v>
      </c>
      <c r="D25" s="13">
        <f>SUM(D23:D24)</f>
        <v>8636732.5099999998</v>
      </c>
      <c r="E25" s="13">
        <f>SUM(E23:E24)</f>
        <v>7913320</v>
      </c>
      <c r="F25" s="13">
        <f>SUM(F23:F24)</f>
        <v>7913320</v>
      </c>
      <c r="G25" s="13">
        <f>SUM(G23:G24)</f>
        <v>4041359.61</v>
      </c>
    </row>
    <row r="26" spans="1:7" ht="33.75">
      <c r="A26" s="23" t="s">
        <v>25</v>
      </c>
      <c r="B26" s="7" t="s">
        <v>6</v>
      </c>
      <c r="C26" s="12">
        <v>67830</v>
      </c>
      <c r="D26" s="12">
        <v>67830</v>
      </c>
      <c r="E26" s="12">
        <v>64600</v>
      </c>
      <c r="F26" s="12">
        <v>64600</v>
      </c>
      <c r="G26" s="12">
        <v>0</v>
      </c>
    </row>
    <row r="27" spans="1:7" ht="56.25">
      <c r="A27" s="23"/>
      <c r="B27" s="7" t="s">
        <v>18</v>
      </c>
      <c r="C27" s="12">
        <v>2287522.98</v>
      </c>
      <c r="D27" s="12">
        <v>1909780</v>
      </c>
      <c r="E27" s="12">
        <v>1860350</v>
      </c>
      <c r="F27" s="12">
        <v>1872350</v>
      </c>
      <c r="G27" s="12">
        <v>647108.86</v>
      </c>
    </row>
    <row r="28" spans="1:7">
      <c r="A28" s="20" t="s">
        <v>22</v>
      </c>
      <c r="B28" s="20"/>
      <c r="C28" s="13">
        <f>SUM(C26:C27)</f>
        <v>2355352.98</v>
      </c>
      <c r="D28" s="13">
        <f t="shared" ref="D28:F28" si="3">SUM(D26:D27)</f>
        <v>1977610</v>
      </c>
      <c r="E28" s="13">
        <f t="shared" si="3"/>
        <v>1924950</v>
      </c>
      <c r="F28" s="13">
        <f t="shared" si="3"/>
        <v>1936950</v>
      </c>
      <c r="G28" s="13">
        <f t="shared" ref="G28" si="4">SUM(G26:G27)</f>
        <v>647108.86</v>
      </c>
    </row>
    <row r="29" spans="1:7" ht="22.5" hidden="1">
      <c r="A29" s="7"/>
      <c r="B29" s="7" t="s">
        <v>17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s="5" customFormat="1" hidden="1">
      <c r="A30" s="21" t="s">
        <v>22</v>
      </c>
      <c r="B30" s="21"/>
      <c r="C30" s="14">
        <f>SUM(C29:C29)</f>
        <v>0</v>
      </c>
      <c r="D30" s="14">
        <f>D29</f>
        <v>0</v>
      </c>
      <c r="E30" s="14">
        <f t="shared" ref="E30:F30" si="5">E29</f>
        <v>0</v>
      </c>
      <c r="F30" s="14">
        <f t="shared" si="5"/>
        <v>0</v>
      </c>
      <c r="G30" s="14">
        <f t="shared" ref="G30" si="6">G29</f>
        <v>0</v>
      </c>
    </row>
    <row r="31" spans="1:7" ht="22.5">
      <c r="A31" s="23" t="s">
        <v>26</v>
      </c>
      <c r="B31" s="7" t="s">
        <v>8</v>
      </c>
      <c r="C31" s="12">
        <v>18341897.890000001</v>
      </c>
      <c r="D31" s="12">
        <v>15653477</v>
      </c>
      <c r="E31" s="12">
        <v>13078980</v>
      </c>
      <c r="F31" s="12">
        <v>13078980</v>
      </c>
      <c r="G31" s="12">
        <v>7628084.0599999996</v>
      </c>
    </row>
    <row r="32" spans="1:7" ht="45">
      <c r="A32" s="23"/>
      <c r="B32" s="7" t="s">
        <v>19</v>
      </c>
      <c r="C32" s="12">
        <v>53378169.689999998</v>
      </c>
      <c r="D32" s="12">
        <v>59002318.600000001</v>
      </c>
      <c r="E32" s="12">
        <v>48852440</v>
      </c>
      <c r="F32" s="12">
        <v>48289740</v>
      </c>
      <c r="G32" s="12">
        <v>26299366.640000001</v>
      </c>
    </row>
    <row r="33" spans="1:7">
      <c r="A33" s="15" t="s">
        <v>22</v>
      </c>
      <c r="B33" s="15"/>
      <c r="C33" s="13">
        <f>C32+C31</f>
        <v>71720067.579999998</v>
      </c>
      <c r="D33" s="13">
        <f>D32+D31</f>
        <v>74655795.599999994</v>
      </c>
      <c r="E33" s="13">
        <f t="shared" ref="E33:F33" si="7">E32+E31</f>
        <v>61931420</v>
      </c>
      <c r="F33" s="13">
        <f t="shared" si="7"/>
        <v>61368720</v>
      </c>
      <c r="G33" s="13">
        <f t="shared" ref="G33" si="8">G32+G31</f>
        <v>33927450.700000003</v>
      </c>
    </row>
    <row r="34" spans="1:7" ht="22.5">
      <c r="A34" s="7" t="s">
        <v>36</v>
      </c>
      <c r="B34" s="7" t="s">
        <v>2</v>
      </c>
      <c r="C34" s="12">
        <v>141686354.83000001</v>
      </c>
      <c r="D34" s="12">
        <v>134288701</v>
      </c>
      <c r="E34" s="12">
        <v>114042260</v>
      </c>
      <c r="F34" s="12">
        <v>112642260</v>
      </c>
      <c r="G34" s="12">
        <v>68768343.519999996</v>
      </c>
    </row>
    <row r="35" spans="1:7" ht="22.5">
      <c r="A35" s="7"/>
      <c r="B35" s="7" t="s">
        <v>20</v>
      </c>
      <c r="C35" s="12">
        <v>265050</v>
      </c>
      <c r="D35" s="12">
        <v>250000</v>
      </c>
      <c r="E35" s="12">
        <v>250000</v>
      </c>
      <c r="F35" s="12">
        <v>250000</v>
      </c>
      <c r="G35" s="12">
        <v>161793.79999999999</v>
      </c>
    </row>
    <row r="36" spans="1:7">
      <c r="A36" s="20" t="s">
        <v>22</v>
      </c>
      <c r="B36" s="20"/>
      <c r="C36" s="13">
        <f>SUM(C34:C35)</f>
        <v>141951404.83000001</v>
      </c>
      <c r="D36" s="13">
        <f>SUM(D34:D35)</f>
        <v>134538701</v>
      </c>
      <c r="E36" s="13">
        <f>SUM(E34:E35)</f>
        <v>114292260</v>
      </c>
      <c r="F36" s="13">
        <f>SUM(F34:F35)</f>
        <v>112892260</v>
      </c>
      <c r="G36" s="13">
        <f>SUM(G34:G35)</f>
        <v>68930137.319999993</v>
      </c>
    </row>
    <row r="37" spans="1:7" ht="22.5">
      <c r="A37" s="7" t="s">
        <v>27</v>
      </c>
      <c r="B37" s="7" t="s">
        <v>20</v>
      </c>
      <c r="C37" s="12">
        <v>1114252365.7</v>
      </c>
      <c r="D37" s="12">
        <v>1203869477.76</v>
      </c>
      <c r="E37" s="12">
        <v>1114024280</v>
      </c>
      <c r="F37" s="12">
        <v>1098742070</v>
      </c>
      <c r="G37" s="12">
        <v>589307627.26999998</v>
      </c>
    </row>
    <row r="38" spans="1:7">
      <c r="A38" s="21" t="s">
        <v>22</v>
      </c>
      <c r="B38" s="21"/>
      <c r="C38" s="14">
        <f>C37</f>
        <v>1114252365.7</v>
      </c>
      <c r="D38" s="14">
        <f>D37</f>
        <v>1203869477.76</v>
      </c>
      <c r="E38" s="14">
        <f t="shared" ref="E38" si="9">E37</f>
        <v>1114024280</v>
      </c>
      <c r="F38" s="14">
        <f t="shared" ref="F38:G38" si="10">F37</f>
        <v>1098742070</v>
      </c>
      <c r="G38" s="14">
        <f t="shared" si="10"/>
        <v>589307627.26999998</v>
      </c>
    </row>
    <row r="39" spans="1:7" ht="33.75">
      <c r="A39" s="23" t="s">
        <v>28</v>
      </c>
      <c r="B39" s="7" t="s">
        <v>21</v>
      </c>
      <c r="C39" s="12">
        <v>83500127.810000002</v>
      </c>
      <c r="D39" s="12">
        <v>85200940</v>
      </c>
      <c r="E39" s="12">
        <v>74239500</v>
      </c>
      <c r="F39" s="12">
        <v>74239500</v>
      </c>
      <c r="G39" s="12">
        <v>41194659.969999999</v>
      </c>
    </row>
    <row r="40" spans="1:7" ht="45">
      <c r="A40" s="23"/>
      <c r="B40" s="7" t="s">
        <v>10</v>
      </c>
      <c r="C40" s="12">
        <v>1237710</v>
      </c>
      <c r="D40" s="12">
        <v>37710</v>
      </c>
      <c r="E40" s="12">
        <v>37710</v>
      </c>
      <c r="F40" s="12">
        <v>37710</v>
      </c>
      <c r="G40" s="12">
        <v>18000</v>
      </c>
    </row>
    <row r="41" spans="1:7" ht="33.75">
      <c r="A41" s="23"/>
      <c r="B41" s="7" t="s">
        <v>11</v>
      </c>
      <c r="C41" s="12">
        <v>1113055.73</v>
      </c>
      <c r="D41" s="12">
        <v>1200000</v>
      </c>
      <c r="E41" s="12">
        <v>1200000</v>
      </c>
      <c r="F41" s="12">
        <v>1200000</v>
      </c>
      <c r="G41" s="12">
        <v>460349.92</v>
      </c>
    </row>
    <row r="42" spans="1:7">
      <c r="A42" s="20" t="s">
        <v>22</v>
      </c>
      <c r="B42" s="20"/>
      <c r="C42" s="13">
        <f>SUM(C39:C41)</f>
        <v>85850893.540000007</v>
      </c>
      <c r="D42" s="13">
        <f>SUM(D39:D41)</f>
        <v>86438650</v>
      </c>
      <c r="E42" s="13">
        <f>SUM(E39:E41)</f>
        <v>75477210</v>
      </c>
      <c r="F42" s="13">
        <f>SUM(F39:F41)</f>
        <v>75477210</v>
      </c>
      <c r="G42" s="13">
        <f>SUM(G39:G41)</f>
        <v>41673009.890000001</v>
      </c>
    </row>
    <row r="43" spans="1:7">
      <c r="A43" s="22" t="s">
        <v>24</v>
      </c>
      <c r="B43" s="22"/>
      <c r="C43" s="16">
        <f>C5+C22+C25+C28+C30+C33+C36+C38+C42</f>
        <v>1940312877.52</v>
      </c>
      <c r="D43" s="16">
        <f>D5+D22+D25+D28+D30+D33+D36+D38+D42</f>
        <v>2016296207.8</v>
      </c>
      <c r="E43" s="16">
        <f>E5+E22+E25+E28+E30+E33+E36+E38+E42</f>
        <v>1553452810</v>
      </c>
      <c r="F43" s="16">
        <f>F5+F22+F25+F28+F30+F33+F36+F38+F42</f>
        <v>1534120400</v>
      </c>
      <c r="G43" s="16">
        <f>G5+G22+G25+G28+G30+G33+G36+G38+G42</f>
        <v>864479958.61000001</v>
      </c>
    </row>
    <row r="44" spans="1:7">
      <c r="A44" s="17"/>
      <c r="B44" s="17"/>
      <c r="C44" s="18"/>
      <c r="D44" s="18"/>
      <c r="E44" s="18"/>
      <c r="F44" s="18"/>
      <c r="G44" s="18"/>
    </row>
    <row r="45" spans="1:7">
      <c r="A45" s="17"/>
      <c r="B45" s="17"/>
      <c r="C45" s="18"/>
      <c r="D45" s="18"/>
      <c r="E45" s="18"/>
      <c r="F45" s="18"/>
      <c r="G45" s="18"/>
    </row>
    <row r="46" spans="1:7">
      <c r="A46" s="17"/>
      <c r="B46" s="17"/>
      <c r="C46" s="18"/>
      <c r="D46" s="18"/>
      <c r="E46" s="18"/>
      <c r="F46" s="18"/>
      <c r="G46" s="18"/>
    </row>
    <row r="47" spans="1:7" ht="12.75" customHeight="1">
      <c r="D47" s="6"/>
      <c r="E47" s="6"/>
      <c r="F47" s="6"/>
      <c r="G47" s="6"/>
    </row>
    <row r="48" spans="1:7" ht="22.5" customHeight="1">
      <c r="A48" s="9"/>
      <c r="B48" s="8"/>
      <c r="C48" s="4" t="s">
        <v>32</v>
      </c>
      <c r="D48" s="4" t="s">
        <v>29</v>
      </c>
      <c r="E48" s="4" t="s">
        <v>30</v>
      </c>
      <c r="F48" s="4" t="s">
        <v>35</v>
      </c>
      <c r="G48" s="4" t="s">
        <v>40</v>
      </c>
    </row>
    <row r="49" spans="1:7" ht="12.75" customHeight="1">
      <c r="A49" s="9"/>
      <c r="B49" s="7" t="s">
        <v>33</v>
      </c>
      <c r="C49" s="10">
        <f>C4+C19+C20+C24+C27+C29</f>
        <v>50335615.319999993</v>
      </c>
      <c r="D49" s="10">
        <f>D4+D19+D20+D24+D27+D29</f>
        <v>43536943.649999999</v>
      </c>
      <c r="E49" s="10">
        <f>E4+E19+E20+E24+E27+E29</f>
        <v>36494820</v>
      </c>
      <c r="F49" s="10">
        <f>F4+F19+F20+F24+F27+F29</f>
        <v>36515620</v>
      </c>
      <c r="G49" s="10">
        <f>G4+G19+G20+G24+G27+G29</f>
        <v>19827383.940000001</v>
      </c>
    </row>
    <row r="50" spans="1:7" ht="12.75" customHeight="1">
      <c r="A50" s="9"/>
      <c r="B50" s="8" t="s">
        <v>34</v>
      </c>
      <c r="C50" s="10">
        <f>C43-C49</f>
        <v>1889977262.2</v>
      </c>
      <c r="D50" s="10">
        <f>D43-D49</f>
        <v>1972759264.1499999</v>
      </c>
      <c r="E50" s="10">
        <f>E43-E49</f>
        <v>1516957990</v>
      </c>
      <c r="F50" s="10">
        <f>F43-F49</f>
        <v>1497604780</v>
      </c>
      <c r="G50" s="10">
        <f>G43-G49</f>
        <v>844652574.66999996</v>
      </c>
    </row>
    <row r="51" spans="1:7" ht="12.75" customHeight="1">
      <c r="A51" s="9"/>
      <c r="B51" s="8" t="s">
        <v>38</v>
      </c>
      <c r="C51" s="10">
        <f>C49+C50</f>
        <v>1940312877.52</v>
      </c>
      <c r="D51" s="10">
        <f t="shared" ref="D51:G51" si="11">D49+D50</f>
        <v>2016296207.8</v>
      </c>
      <c r="E51" s="10">
        <f t="shared" si="11"/>
        <v>1553452810</v>
      </c>
      <c r="F51" s="10">
        <f t="shared" si="11"/>
        <v>1534120400</v>
      </c>
      <c r="G51" s="10">
        <f t="shared" si="11"/>
        <v>864479958.61000001</v>
      </c>
    </row>
  </sheetData>
  <mergeCells count="15">
    <mergeCell ref="A1:F1"/>
    <mergeCell ref="A5:B5"/>
    <mergeCell ref="A22:B22"/>
    <mergeCell ref="A25:B25"/>
    <mergeCell ref="A6:A21"/>
    <mergeCell ref="A28:B28"/>
    <mergeCell ref="A30:B30"/>
    <mergeCell ref="A36:B36"/>
    <mergeCell ref="A43:B43"/>
    <mergeCell ref="A23:A24"/>
    <mergeCell ref="A31:A32"/>
    <mergeCell ref="A26:A27"/>
    <mergeCell ref="A39:A41"/>
    <mergeCell ref="A42:B42"/>
    <mergeCell ref="A38:B38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dc:description>POI HSSF rep:2.41.2.67</dc:description>
  <cp:lastModifiedBy>Пользователь Windows</cp:lastModifiedBy>
  <dcterms:created xsi:type="dcterms:W3CDTF">2017-03-27T08:05:50Z</dcterms:created>
  <dcterms:modified xsi:type="dcterms:W3CDTF">2019-03-18T02:24:43Z</dcterms:modified>
</cp:coreProperties>
</file>