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firstSheet="1" activeTab="1"/>
  </bookViews>
  <sheets>
    <sheet name="01.09.2022" sheetId="1" state="hidden" r:id="rId1"/>
    <sheet name="15.09.2022" sheetId="2" r:id="rId2"/>
  </sheets>
  <definedNames>
    <definedName name="_xlnm.Print_Titles" localSheetId="0">'01.09.2022'!$4:$6</definedName>
    <definedName name="_xlnm.Print_Titles" localSheetId="1">'15.09.2022'!$4:$6</definedName>
    <definedName name="_xlnm.Print_Area" localSheetId="0">'01.09.2022'!$A$1:$AD$31</definedName>
    <definedName name="_xlnm.Print_Area" localSheetId="1">'15.09.2022'!$A$1:$AD$31</definedName>
  </definedNames>
  <calcPr fullCalcOnLoad="1"/>
</workbook>
</file>

<file path=xl/sharedStrings.xml><?xml version="1.0" encoding="utf-8"?>
<sst xmlns="http://schemas.openxmlformats.org/spreadsheetml/2006/main" count="276" uniqueCount="111">
  <si>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</si>
  <si>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</si>
  <si>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</si>
  <si>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</si>
  <si>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</si>
  <si>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</si>
  <si>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</si>
  <si>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</si>
  <si>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</si>
  <si>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</si>
  <si>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</si>
  <si>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</si>
  <si>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</si>
  <si>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</si>
  <si>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</si>
  <si>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</si>
  <si>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</si>
  <si>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</si>
  <si>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</si>
  <si>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</si>
  <si>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</si>
  <si>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</si>
  <si>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</si>
  <si>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</si>
  <si>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</si>
  <si>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</si>
  <si>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</si>
  <si>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</si>
  <si>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</si>
  <si>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</si>
  <si>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</si>
  <si>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</si>
  <si>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</si>
  <si>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</si>
  <si>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</si>
  <si>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</si>
  <si>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</si>
  <si>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</si>
  <si>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</si>
  <si>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</si>
  <si>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</si>
  <si>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</si>
  <si>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</si>
  <si>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</si>
  <si>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</si>
  <si>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</si>
  <si>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</si>
  <si>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</si>
  <si>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</si>
  <si>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</si>
  <si>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</si>
  <si>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</si>
  <si>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</si>
  <si>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</si>
  <si>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</si>
  <si>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</si>
  <si>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</si>
  <si>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</si>
  <si>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</si>
  <si>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</si>
  <si>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</si>
  <si>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</si>
  <si>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</si>
  <si>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</si>
  <si>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</si>
  <si>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</si>
  <si>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</si>
  <si>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</si>
  <si>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</si>
  <si>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</si>
  <si>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</si>
  <si>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</si>
  <si>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</si>
  <si>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</si>
  <si>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</si>
  <si>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</si>
  <si>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</si>
  <si>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</si>
  <si>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</si>
  <si>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</si>
  <si>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</si>
  <si>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</si>
  <si>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</si>
  <si>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</si>
  <si>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</si>
  <si>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</si>
  <si>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</si>
  <si>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</si>
  <si>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</si>
  <si>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</si>
  <si>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</si>
  <si>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</si>
  <si>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</si>
  <si>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</si>
  <si>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</si>
  <si>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</si>
  <si>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</si>
  <si>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</si>
  <si>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</si>
  <si>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</si>
  <si>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</si>
  <si>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</si>
  <si>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</si>
  <si>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</si>
  <si>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</si>
  <si>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</si>
  <si>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</si>
  <si>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</si>
  <si>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</si>
  <si>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15.09.2022 года</t>
  </si>
  <si>
    <t>по состоянию на 29.09.2022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</si>
</sst>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4" fontId="5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vertical="center"/>
    </xf>
    <xf numFmtId="2" fontId="51" fillId="0" borderId="21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E8" sqref="AE8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hidden="1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bestFit="1" customWidth="1"/>
    <col min="32" max="16384" width="9.140625" style="15" customWidth="1"/>
  </cols>
  <sheetData>
    <row r="1" spans="1:23" ht="55.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customHeight="1">
      <c r="A2" s="82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ht="15.75" thickBot="1">
      <c r="W3" s="17" t="s">
        <v>12</v>
      </c>
    </row>
    <row r="4" spans="1:31" ht="15" customHeight="1">
      <c r="A4" s="83" t="s">
        <v>46</v>
      </c>
      <c r="B4" s="70" t="s">
        <v>2</v>
      </c>
      <c r="C4" s="70" t="s">
        <v>3</v>
      </c>
      <c r="D4" s="86"/>
      <c r="E4" s="87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1"/>
      <c r="K4" s="71"/>
      <c r="L4" s="71"/>
      <c r="M4" s="71"/>
      <c r="N4" s="70" t="s">
        <v>92</v>
      </c>
      <c r="O4" s="71"/>
      <c r="P4" s="71"/>
      <c r="Q4" s="71"/>
      <c r="R4" s="71"/>
      <c r="S4" s="70" t="s">
        <v>48</v>
      </c>
      <c r="T4" s="71"/>
      <c r="U4" s="71"/>
      <c r="V4" s="71"/>
      <c r="W4" s="72"/>
      <c r="X4" s="74" t="s">
        <v>26</v>
      </c>
      <c r="Y4" s="75"/>
      <c r="Z4" s="75"/>
      <c r="AA4" s="75"/>
      <c r="AB4" s="76"/>
      <c r="AC4" s="42"/>
      <c r="AD4" s="43"/>
      <c r="AE4" s="80" t="s">
        <v>86</v>
      </c>
    </row>
    <row r="5" spans="1:31" ht="59.25" customHeight="1">
      <c r="A5" s="84"/>
      <c r="B5" s="85"/>
      <c r="C5" s="85"/>
      <c r="D5" s="85"/>
      <c r="E5" s="88"/>
      <c r="F5" s="73"/>
      <c r="G5" s="73"/>
      <c r="H5" s="73"/>
      <c r="I5" s="41" t="s">
        <v>4</v>
      </c>
      <c r="J5" s="41" t="s">
        <v>49</v>
      </c>
      <c r="K5" s="41" t="s">
        <v>1</v>
      </c>
      <c r="L5" s="41" t="s">
        <v>14</v>
      </c>
      <c r="M5" s="19" t="s">
        <v>19</v>
      </c>
      <c r="N5" s="41" t="s">
        <v>4</v>
      </c>
      <c r="O5" s="41" t="s">
        <v>64</v>
      </c>
      <c r="P5" s="41" t="s">
        <v>1</v>
      </c>
      <c r="Q5" s="41" t="s">
        <v>14</v>
      </c>
      <c r="R5" s="19" t="s">
        <v>19</v>
      </c>
      <c r="S5" s="41" t="s">
        <v>4</v>
      </c>
      <c r="T5" s="41" t="s">
        <v>64</v>
      </c>
      <c r="U5" s="41" t="s">
        <v>1</v>
      </c>
      <c r="V5" s="41" t="s">
        <v>14</v>
      </c>
      <c r="W5" s="20" t="s">
        <v>19</v>
      </c>
      <c r="X5" s="21" t="s">
        <v>4</v>
      </c>
      <c r="Y5" s="41" t="s">
        <v>0</v>
      </c>
      <c r="Z5" s="41" t="s">
        <v>1</v>
      </c>
      <c r="AA5" s="41" t="s">
        <v>14</v>
      </c>
      <c r="AB5" s="19" t="s">
        <v>19</v>
      </c>
      <c r="AC5" s="18"/>
      <c r="AD5" s="41" t="s">
        <v>85</v>
      </c>
      <c r="AE5" s="81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7" t="s">
        <v>23</v>
      </c>
      <c r="B8" s="78"/>
      <c r="C8" s="78"/>
      <c r="D8" s="78"/>
      <c r="E8" s="78"/>
      <c r="F8" s="78"/>
      <c r="G8" s="78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67" t="s">
        <v>5</v>
      </c>
      <c r="B9" s="59" t="s">
        <v>8</v>
      </c>
      <c r="C9" s="59" t="s">
        <v>45</v>
      </c>
      <c r="D9" s="32" t="s">
        <v>93</v>
      </c>
      <c r="E9" s="69" t="s">
        <v>50</v>
      </c>
      <c r="F9" s="58" t="s">
        <v>72</v>
      </c>
      <c r="G9" s="58" t="s">
        <v>95</v>
      </c>
      <c r="H9" s="59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67"/>
      <c r="B10" s="68"/>
      <c r="C10" s="60"/>
      <c r="D10" s="3" t="s">
        <v>94</v>
      </c>
      <c r="E10" s="69"/>
      <c r="F10" s="58"/>
      <c r="G10" s="58"/>
      <c r="H10" s="60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67"/>
      <c r="B11" s="68"/>
      <c r="C11" s="60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6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1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61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62" t="s">
        <v>24</v>
      </c>
      <c r="B17" s="63"/>
      <c r="C17" s="63"/>
      <c r="D17" s="63"/>
      <c r="E17" s="63"/>
      <c r="F17" s="63"/>
      <c r="G17" s="63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20224113.46</v>
      </c>
      <c r="O17" s="13">
        <f t="shared" si="7"/>
        <v>0</v>
      </c>
      <c r="P17" s="13">
        <f t="shared" si="7"/>
        <v>20068643</v>
      </c>
      <c r="Q17" s="13">
        <f t="shared" si="7"/>
        <v>155470.46</v>
      </c>
      <c r="R17" s="13">
        <f t="shared" si="7"/>
        <v>0</v>
      </c>
      <c r="S17" s="13">
        <f t="shared" si="7"/>
        <v>15313742.41</v>
      </c>
      <c r="T17" s="13">
        <f t="shared" si="7"/>
        <v>0</v>
      </c>
      <c r="U17" s="13">
        <f t="shared" si="7"/>
        <v>15158271.95</v>
      </c>
      <c r="V17" s="13">
        <f t="shared" si="7"/>
        <v>155470.46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32.17490198192662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19969379.46</v>
      </c>
      <c r="O19" s="2"/>
      <c r="P19" s="2">
        <v>19820243</v>
      </c>
      <c r="Q19" s="2">
        <v>149136.46</v>
      </c>
      <c r="R19" s="2"/>
      <c r="S19" s="2">
        <f>T19+U19+V19</f>
        <v>15059008.41</v>
      </c>
      <c r="T19" s="2"/>
      <c r="U19" s="2">
        <v>14909871.95</v>
      </c>
      <c r="V19" s="2">
        <v>149136.46</v>
      </c>
      <c r="W19" s="5">
        <v>0</v>
      </c>
      <c r="X19" s="6">
        <f>Y19+Z19+AA19</f>
        <v>5475791.590000001</v>
      </c>
      <c r="Y19" s="7">
        <f>J19-T19</f>
        <v>0</v>
      </c>
      <c r="Z19" s="7">
        <f>K19-U19</f>
        <v>5419528.050000001</v>
      </c>
      <c r="AA19" s="7">
        <f>L19-V19</f>
        <v>56263.54000000001</v>
      </c>
      <c r="AB19" s="7"/>
      <c r="AC19" s="37" t="s">
        <v>29</v>
      </c>
      <c r="AD19" s="7">
        <f t="shared" si="3"/>
        <v>73.33408852289772</v>
      </c>
      <c r="AE19" s="46"/>
    </row>
    <row r="20" spans="1:31" s="9" customFormat="1" ht="216.75">
      <c r="A20" s="6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6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62" t="s">
        <v>38</v>
      </c>
      <c r="B22" s="63"/>
      <c r="C22" s="63"/>
      <c r="D22" s="63"/>
      <c r="E22" s="63"/>
      <c r="F22" s="63"/>
      <c r="G22" s="63"/>
      <c r="H22" s="63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2" t="s">
        <v>36</v>
      </c>
      <c r="B26" s="63"/>
      <c r="C26" s="63"/>
      <c r="D26" s="63"/>
      <c r="E26" s="63"/>
      <c r="F26" s="63"/>
      <c r="G26" s="63"/>
      <c r="H26" s="63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56" t="s">
        <v>44</v>
      </c>
      <c r="B29" s="57"/>
      <c r="C29" s="57"/>
      <c r="D29" s="57"/>
      <c r="E29" s="57"/>
      <c r="F29" s="57"/>
      <c r="G29" s="57"/>
      <c r="H29" s="57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68537752.66</v>
      </c>
      <c r="O29" s="49">
        <f t="shared" si="14"/>
        <v>45443608.64</v>
      </c>
      <c r="P29" s="49">
        <f t="shared" si="14"/>
        <v>22460364.9</v>
      </c>
      <c r="Q29" s="49">
        <f t="shared" si="14"/>
        <v>633779.12</v>
      </c>
      <c r="R29" s="49">
        <f t="shared" si="14"/>
        <v>0</v>
      </c>
      <c r="S29" s="49">
        <f t="shared" si="14"/>
        <v>63627381.61</v>
      </c>
      <c r="T29" s="49">
        <f t="shared" si="14"/>
        <v>45443608.64</v>
      </c>
      <c r="U29" s="49">
        <f t="shared" si="14"/>
        <v>17549993.849999998</v>
      </c>
      <c r="V29" s="49">
        <f t="shared" si="14"/>
        <v>633779.12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35.102903543182165</v>
      </c>
      <c r="AE29" s="54">
        <f>S29/I29*100</f>
        <v>35.102903543182165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F1">
      <pane ySplit="6" topLeftCell="A17" activePane="bottomLeft" state="frozen"/>
      <selection pane="topLeft" activeCell="A2" sqref="A2"/>
      <selection pane="bottomLeft" activeCell="Q19" sqref="Q19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hidden="1" customWidth="1"/>
    <col min="32" max="16384" width="9.140625" style="15" customWidth="1"/>
  </cols>
  <sheetData>
    <row r="1" spans="1:23" ht="55.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customHeight="1">
      <c r="A2" s="82" t="s">
        <v>110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ht="15.75" thickBot="1">
      <c r="W3" s="17" t="s">
        <v>12</v>
      </c>
    </row>
    <row r="4" spans="1:31" ht="15" customHeight="1">
      <c r="A4" s="83" t="s">
        <v>46</v>
      </c>
      <c r="B4" s="70" t="s">
        <v>2</v>
      </c>
      <c r="C4" s="70" t="s">
        <v>3</v>
      </c>
      <c r="D4" s="86"/>
      <c r="E4" s="87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1"/>
      <c r="K4" s="71"/>
      <c r="L4" s="71"/>
      <c r="M4" s="71"/>
      <c r="N4" s="70" t="s">
        <v>92</v>
      </c>
      <c r="O4" s="71"/>
      <c r="P4" s="71"/>
      <c r="Q4" s="71"/>
      <c r="R4" s="71"/>
      <c r="S4" s="70" t="s">
        <v>48</v>
      </c>
      <c r="T4" s="71"/>
      <c r="U4" s="71"/>
      <c r="V4" s="71"/>
      <c r="W4" s="72"/>
      <c r="X4" s="74" t="s">
        <v>26</v>
      </c>
      <c r="Y4" s="75"/>
      <c r="Z4" s="75"/>
      <c r="AA4" s="75"/>
      <c r="AB4" s="76"/>
      <c r="AC4" s="42"/>
      <c r="AD4" s="43"/>
      <c r="AE4" s="80" t="s">
        <v>86</v>
      </c>
    </row>
    <row r="5" spans="1:31" ht="59.25" customHeight="1">
      <c r="A5" s="84"/>
      <c r="B5" s="85"/>
      <c r="C5" s="85"/>
      <c r="D5" s="85"/>
      <c r="E5" s="88"/>
      <c r="F5" s="73"/>
      <c r="G5" s="73"/>
      <c r="H5" s="73"/>
      <c r="I5" s="55" t="s">
        <v>4</v>
      </c>
      <c r="J5" s="55" t="s">
        <v>49</v>
      </c>
      <c r="K5" s="55" t="s">
        <v>1</v>
      </c>
      <c r="L5" s="55" t="s">
        <v>14</v>
      </c>
      <c r="M5" s="19" t="s">
        <v>19</v>
      </c>
      <c r="N5" s="55" t="s">
        <v>4</v>
      </c>
      <c r="O5" s="55" t="s">
        <v>64</v>
      </c>
      <c r="P5" s="55" t="s">
        <v>1</v>
      </c>
      <c r="Q5" s="55" t="s">
        <v>14</v>
      </c>
      <c r="R5" s="19" t="s">
        <v>19</v>
      </c>
      <c r="S5" s="55" t="s">
        <v>4</v>
      </c>
      <c r="T5" s="55" t="s">
        <v>64</v>
      </c>
      <c r="U5" s="55" t="s">
        <v>1</v>
      </c>
      <c r="V5" s="55" t="s">
        <v>14</v>
      </c>
      <c r="W5" s="20" t="s">
        <v>19</v>
      </c>
      <c r="X5" s="21" t="s">
        <v>4</v>
      </c>
      <c r="Y5" s="55" t="s">
        <v>0</v>
      </c>
      <c r="Z5" s="55" t="s">
        <v>1</v>
      </c>
      <c r="AA5" s="55" t="s">
        <v>14</v>
      </c>
      <c r="AB5" s="19" t="s">
        <v>19</v>
      </c>
      <c r="AC5" s="18"/>
      <c r="AD5" s="55" t="s">
        <v>85</v>
      </c>
      <c r="AE5" s="81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7" t="s">
        <v>23</v>
      </c>
      <c r="B8" s="78"/>
      <c r="C8" s="78"/>
      <c r="D8" s="78"/>
      <c r="E8" s="78"/>
      <c r="F8" s="78"/>
      <c r="G8" s="78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67" t="s">
        <v>5</v>
      </c>
      <c r="B9" s="59" t="s">
        <v>8</v>
      </c>
      <c r="C9" s="59" t="s">
        <v>45</v>
      </c>
      <c r="D9" s="32" t="s">
        <v>93</v>
      </c>
      <c r="E9" s="69" t="s">
        <v>50</v>
      </c>
      <c r="F9" s="58" t="s">
        <v>72</v>
      </c>
      <c r="G9" s="58" t="s">
        <v>95</v>
      </c>
      <c r="H9" s="59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67"/>
      <c r="B10" s="68"/>
      <c r="C10" s="60"/>
      <c r="D10" s="3" t="s">
        <v>94</v>
      </c>
      <c r="E10" s="69"/>
      <c r="F10" s="58"/>
      <c r="G10" s="58"/>
      <c r="H10" s="60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67"/>
      <c r="B11" s="68"/>
      <c r="C11" s="60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6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1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61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62" t="s">
        <v>24</v>
      </c>
      <c r="B17" s="63"/>
      <c r="C17" s="63"/>
      <c r="D17" s="63"/>
      <c r="E17" s="63"/>
      <c r="F17" s="63"/>
      <c r="G17" s="63"/>
      <c r="H17" s="3"/>
      <c r="I17" s="13">
        <f>I19+I20+I18</f>
        <v>47585934</v>
      </c>
      <c r="J17" s="13">
        <f>J19+J20+J21+J18</f>
        <v>25431120</v>
      </c>
      <c r="K17" s="13">
        <f>K19+K20+K18</f>
        <v>21916280</v>
      </c>
      <c r="L17" s="13">
        <f>L19+L20+L18</f>
        <v>238534</v>
      </c>
      <c r="M17" s="13">
        <f>M19+M20+M21</f>
        <v>0</v>
      </c>
      <c r="N17" s="13">
        <f>N19+N20</f>
        <v>20227073.029999997</v>
      </c>
      <c r="O17" s="13">
        <f>O19+O20+O21</f>
        <v>0</v>
      </c>
      <c r="P17" s="13">
        <f>P19+P20</f>
        <v>20068643.15</v>
      </c>
      <c r="Q17" s="13">
        <f>Q19+Q20</f>
        <v>158429.88</v>
      </c>
      <c r="R17" s="13">
        <f>R19+R20+R21</f>
        <v>0</v>
      </c>
      <c r="S17" s="13">
        <f>S19+S20</f>
        <v>15460473.360000001</v>
      </c>
      <c r="T17" s="13">
        <f>T19+T20+T21</f>
        <v>0</v>
      </c>
      <c r="U17" s="13">
        <f>U19+U20</f>
        <v>15302043.48</v>
      </c>
      <c r="V17" s="13">
        <f>V19+V20</f>
        <v>158429.88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32.489586859848124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19972339.029999997</v>
      </c>
      <c r="O19" s="2"/>
      <c r="P19" s="2">
        <v>19820243.15</v>
      </c>
      <c r="Q19" s="2">
        <v>152095.88</v>
      </c>
      <c r="R19" s="2"/>
      <c r="S19" s="2">
        <f>T19+U19+V19</f>
        <v>15205739.360000001</v>
      </c>
      <c r="T19" s="2"/>
      <c r="U19" s="2">
        <v>15053643.48</v>
      </c>
      <c r="V19" s="2">
        <v>152095.88</v>
      </c>
      <c r="W19" s="5">
        <v>0</v>
      </c>
      <c r="X19" s="6">
        <f>Y19+Z19+AA19</f>
        <v>5329060.64</v>
      </c>
      <c r="Y19" s="7">
        <f>J19-T19</f>
        <v>0</v>
      </c>
      <c r="Z19" s="7">
        <f>K19-U19</f>
        <v>5275756.52</v>
      </c>
      <c r="AA19" s="7">
        <f>L19-V19</f>
        <v>53304.119999999995</v>
      </c>
      <c r="AB19" s="7"/>
      <c r="AC19" s="37" t="s">
        <v>29</v>
      </c>
      <c r="AD19" s="7">
        <f t="shared" si="3"/>
        <v>74.04863626624073</v>
      </c>
      <c r="AE19" s="46"/>
    </row>
    <row r="20" spans="1:31" s="9" customFormat="1" ht="15" customHeight="1">
      <c r="A20" s="65"/>
      <c r="B20" s="89" t="s">
        <v>71</v>
      </c>
      <c r="C20" s="89" t="s">
        <v>62</v>
      </c>
      <c r="D20" s="89" t="s">
        <v>84</v>
      </c>
      <c r="E20" s="89" t="s">
        <v>54</v>
      </c>
      <c r="F20" s="89" t="s">
        <v>63</v>
      </c>
      <c r="G20" s="89" t="s">
        <v>106</v>
      </c>
      <c r="H20" s="89" t="s">
        <v>22</v>
      </c>
      <c r="I20" s="91">
        <v>254734</v>
      </c>
      <c r="J20" s="91"/>
      <c r="K20" s="91">
        <v>248400</v>
      </c>
      <c r="L20" s="91">
        <v>6334</v>
      </c>
      <c r="M20" s="91"/>
      <c r="N20" s="91">
        <f>O21+P20+Q20</f>
        <v>254734</v>
      </c>
      <c r="O20" s="91"/>
      <c r="P20" s="91">
        <v>248400</v>
      </c>
      <c r="Q20" s="91">
        <v>6334</v>
      </c>
      <c r="R20" s="91"/>
      <c r="S20" s="91">
        <f>T21+U20+V20</f>
        <v>254734</v>
      </c>
      <c r="T20" s="91"/>
      <c r="U20" s="91">
        <v>248400</v>
      </c>
      <c r="V20" s="91">
        <v>6334</v>
      </c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 t="e">
        <f>#REF!/#REF!*100</f>
        <v>#REF!</v>
      </c>
      <c r="AE20" s="46"/>
    </row>
    <row r="21" spans="1:31" s="9" customFormat="1" ht="205.5" customHeight="1">
      <c r="A21" s="66"/>
      <c r="B21" s="90"/>
      <c r="C21" s="90"/>
      <c r="D21" s="90"/>
      <c r="E21" s="90"/>
      <c r="F21" s="90"/>
      <c r="G21" s="90"/>
      <c r="H21" s="90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40">
        <v>0</v>
      </c>
      <c r="X21" s="6"/>
      <c r="Y21" s="7"/>
      <c r="Z21" s="7"/>
      <c r="AA21" s="7"/>
      <c r="AB21" s="7"/>
      <c r="AC21" s="37"/>
      <c r="AD21" s="7">
        <f>S20/I20*100</f>
        <v>100</v>
      </c>
      <c r="AE21" s="46"/>
    </row>
    <row r="22" spans="1:31" s="9" customFormat="1" ht="19.5" thickBot="1">
      <c r="A22" s="62" t="s">
        <v>38</v>
      </c>
      <c r="B22" s="63"/>
      <c r="C22" s="63"/>
      <c r="D22" s="63"/>
      <c r="E22" s="63"/>
      <c r="F22" s="63"/>
      <c r="G22" s="63"/>
      <c r="H22" s="63"/>
      <c r="I22" s="2">
        <f>I24+I25</f>
        <v>0</v>
      </c>
      <c r="J22" s="2">
        <f aca="true" t="shared" si="7" ref="J22:V22">J24+J25</f>
        <v>0</v>
      </c>
      <c r="K22" s="2">
        <f t="shared" si="7"/>
        <v>0</v>
      </c>
      <c r="L22" s="2">
        <f t="shared" si="7"/>
        <v>0</v>
      </c>
      <c r="M22" s="2">
        <f t="shared" si="7"/>
        <v>0</v>
      </c>
      <c r="N22" s="2">
        <f t="shared" si="7"/>
        <v>0</v>
      </c>
      <c r="O22" s="2">
        <f t="shared" si="7"/>
        <v>0</v>
      </c>
      <c r="P22" s="2">
        <f t="shared" si="7"/>
        <v>0</v>
      </c>
      <c r="Q22" s="2">
        <f t="shared" si="7"/>
        <v>0</v>
      </c>
      <c r="R22" s="2">
        <f t="shared" si="7"/>
        <v>0</v>
      </c>
      <c r="S22" s="2">
        <f t="shared" si="7"/>
        <v>0</v>
      </c>
      <c r="T22" s="2">
        <f t="shared" si="7"/>
        <v>0</v>
      </c>
      <c r="U22" s="2">
        <f t="shared" si="7"/>
        <v>0</v>
      </c>
      <c r="V22" s="2">
        <f t="shared" si="7"/>
        <v>0</v>
      </c>
      <c r="W22" s="12">
        <f>W23+W24</f>
        <v>0</v>
      </c>
      <c r="X22" s="11">
        <f>X23</f>
        <v>0</v>
      </c>
      <c r="Y22" s="7">
        <f aca="true" t="shared" si="8" ref="Y22:AA23">J22-T22</f>
        <v>0</v>
      </c>
      <c r="Z22" s="7">
        <f t="shared" si="8"/>
        <v>0</v>
      </c>
      <c r="AA22" s="7">
        <f t="shared" si="8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9" ref="I23:I28">J23+K23+L23</f>
        <v>0</v>
      </c>
      <c r="J23" s="2"/>
      <c r="K23" s="2"/>
      <c r="L23" s="2"/>
      <c r="M23" s="2">
        <v>0</v>
      </c>
      <c r="N23" s="2">
        <f aca="true" t="shared" si="10" ref="N23:N28">O23+P23+Q23+R23</f>
        <v>0</v>
      </c>
      <c r="O23" s="2"/>
      <c r="P23" s="2"/>
      <c r="Q23" s="2"/>
      <c r="R23" s="2">
        <v>0</v>
      </c>
      <c r="S23" s="2">
        <f aca="true" t="shared" si="11" ref="S21:S28">T23+U23+V23</f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8"/>
        <v>0</v>
      </c>
      <c r="Z23" s="7">
        <f t="shared" si="8"/>
        <v>0</v>
      </c>
      <c r="AA23" s="7">
        <f t="shared" si="8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9"/>
        <v>0</v>
      </c>
      <c r="J24" s="2"/>
      <c r="K24" s="2"/>
      <c r="L24" s="2"/>
      <c r="M24" s="2"/>
      <c r="N24" s="2">
        <f t="shared" si="10"/>
        <v>0</v>
      </c>
      <c r="O24" s="2"/>
      <c r="P24" s="2"/>
      <c r="Q24" s="2"/>
      <c r="R24" s="2"/>
      <c r="S24" s="2">
        <f t="shared" si="11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9"/>
        <v>0</v>
      </c>
      <c r="J25" s="2"/>
      <c r="K25" s="2"/>
      <c r="L25" s="2"/>
      <c r="M25" s="2"/>
      <c r="N25" s="2">
        <f t="shared" si="10"/>
        <v>0</v>
      </c>
      <c r="O25" s="2"/>
      <c r="P25" s="2"/>
      <c r="Q25" s="2"/>
      <c r="R25" s="2"/>
      <c r="S25" s="2">
        <f t="shared" si="11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2" t="s">
        <v>36</v>
      </c>
      <c r="B26" s="63"/>
      <c r="C26" s="63"/>
      <c r="D26" s="63"/>
      <c r="E26" s="63"/>
      <c r="F26" s="63"/>
      <c r="G26" s="63"/>
      <c r="H26" s="63"/>
      <c r="I26" s="2">
        <f t="shared" si="9"/>
        <v>0</v>
      </c>
      <c r="J26" s="13">
        <f aca="true" t="shared" si="12" ref="J26:W26">J27</f>
        <v>0</v>
      </c>
      <c r="K26" s="13">
        <f t="shared" si="12"/>
        <v>0</v>
      </c>
      <c r="L26" s="13">
        <f t="shared" si="12"/>
        <v>0</v>
      </c>
      <c r="M26" s="13">
        <f t="shared" si="12"/>
        <v>0</v>
      </c>
      <c r="N26" s="2">
        <f t="shared" si="10"/>
        <v>0</v>
      </c>
      <c r="O26" s="13">
        <f t="shared" si="12"/>
        <v>0</v>
      </c>
      <c r="P26" s="13">
        <f t="shared" si="12"/>
        <v>0</v>
      </c>
      <c r="Q26" s="13">
        <f t="shared" si="12"/>
        <v>0</v>
      </c>
      <c r="R26" s="13">
        <f t="shared" si="12"/>
        <v>0</v>
      </c>
      <c r="S26" s="2">
        <f t="shared" si="11"/>
        <v>0</v>
      </c>
      <c r="T26" s="13">
        <f t="shared" si="12"/>
        <v>0</v>
      </c>
      <c r="U26" s="13">
        <f t="shared" si="12"/>
        <v>0</v>
      </c>
      <c r="V26" s="13">
        <f t="shared" si="12"/>
        <v>0</v>
      </c>
      <c r="W26" s="10">
        <f t="shared" si="12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9"/>
        <v>0</v>
      </c>
      <c r="J27" s="2"/>
      <c r="K27" s="2"/>
      <c r="L27" s="2"/>
      <c r="M27" s="2"/>
      <c r="N27" s="2">
        <f t="shared" si="10"/>
        <v>0</v>
      </c>
      <c r="O27" s="2"/>
      <c r="P27" s="2"/>
      <c r="Q27" s="2"/>
      <c r="R27" s="2"/>
      <c r="S27" s="2">
        <f t="shared" si="11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9"/>
        <v>0</v>
      </c>
      <c r="J28" s="2"/>
      <c r="K28" s="2"/>
      <c r="L28" s="2"/>
      <c r="M28" s="2"/>
      <c r="N28" s="2">
        <f t="shared" si="10"/>
        <v>0</v>
      </c>
      <c r="O28" s="2"/>
      <c r="P28" s="2"/>
      <c r="Q28" s="2"/>
      <c r="R28" s="2"/>
      <c r="S28" s="2">
        <f t="shared" si="11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56" t="s">
        <v>44</v>
      </c>
      <c r="B29" s="57"/>
      <c r="C29" s="57"/>
      <c r="D29" s="57"/>
      <c r="E29" s="57"/>
      <c r="F29" s="57"/>
      <c r="G29" s="57"/>
      <c r="H29" s="57"/>
      <c r="I29" s="49">
        <f aca="true" t="shared" si="13" ref="I29:V29">I8+I17+I22+I26</f>
        <v>181250227.32</v>
      </c>
      <c r="J29" s="49">
        <f t="shared" si="13"/>
        <v>148662974.12</v>
      </c>
      <c r="K29" s="49">
        <f t="shared" si="13"/>
        <v>29283913.92</v>
      </c>
      <c r="L29" s="49">
        <f t="shared" si="13"/>
        <v>3303339.2800000003</v>
      </c>
      <c r="M29" s="49">
        <f t="shared" si="13"/>
        <v>0</v>
      </c>
      <c r="N29" s="49">
        <f t="shared" si="13"/>
        <v>68540712.22999999</v>
      </c>
      <c r="O29" s="49">
        <f t="shared" si="13"/>
        <v>45443608.64</v>
      </c>
      <c r="P29" s="49">
        <f t="shared" si="13"/>
        <v>22460365.049999997</v>
      </c>
      <c r="Q29" s="49">
        <f t="shared" si="13"/>
        <v>636738.54</v>
      </c>
      <c r="R29" s="49">
        <f t="shared" si="13"/>
        <v>0</v>
      </c>
      <c r="S29" s="49">
        <f t="shared" si="13"/>
        <v>63774112.559999995</v>
      </c>
      <c r="T29" s="49">
        <f t="shared" si="13"/>
        <v>45443608.64</v>
      </c>
      <c r="U29" s="49">
        <f t="shared" si="13"/>
        <v>17693765.38</v>
      </c>
      <c r="V29" s="49">
        <f t="shared" si="13"/>
        <v>636738.54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35.18567314533948</v>
      </c>
      <c r="AE29" s="54">
        <f>S29/I29*100</f>
        <v>35.18567314533948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50">
    <mergeCell ref="T20:T21"/>
    <mergeCell ref="U20:U21"/>
    <mergeCell ref="V20:V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B20:B21"/>
    <mergeCell ref="C20:C21"/>
    <mergeCell ref="D20:D21"/>
    <mergeCell ref="E20:E21"/>
    <mergeCell ref="F20:F21"/>
    <mergeCell ref="G20:G21"/>
    <mergeCell ref="A29:H29"/>
    <mergeCell ref="H9:H10"/>
    <mergeCell ref="A15:A16"/>
    <mergeCell ref="A17:G17"/>
    <mergeCell ref="A19:A21"/>
    <mergeCell ref="A22:H22"/>
    <mergeCell ref="A26:H26"/>
    <mergeCell ref="A9:A13"/>
    <mergeCell ref="B9:B11"/>
    <mergeCell ref="C9:C11"/>
    <mergeCell ref="E9:E10"/>
    <mergeCell ref="F9:F10"/>
    <mergeCell ref="G9:G10"/>
    <mergeCell ref="N4:R4"/>
    <mergeCell ref="S4:W4"/>
    <mergeCell ref="X4:AB4"/>
    <mergeCell ref="G4:G5"/>
    <mergeCell ref="H4:H5"/>
    <mergeCell ref="I4:M4"/>
    <mergeCell ref="AE4:AE5"/>
    <mergeCell ref="A7:W7"/>
    <mergeCell ref="A8:G8"/>
    <mergeCell ref="A1:W1"/>
    <mergeCell ref="A2:W2"/>
    <mergeCell ref="A4:A5"/>
    <mergeCell ref="B4:B5"/>
    <mergeCell ref="C4:D5"/>
    <mergeCell ref="E4:E5"/>
    <mergeCell ref="F4:F5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2022-09-28T10:16:22Z</dcterms:modified>
  <cp:category/>
  <cp:version/>
  <cp:contentType/>
  <cp:contentStatus/>
</cp:coreProperties>
</file>