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90" yWindow="240" windowWidth="11385" windowHeight="10320"/>
  </bookViews>
  <sheets>
    <sheet name="Бюджет" sheetId="3" r:id="rId1"/>
    <sheet name="Лист1" sheetId="4" r:id="rId2"/>
  </sheets>
  <definedNames>
    <definedName name="APPT" localSheetId="0">Бюджет!$A$13</definedName>
    <definedName name="FIO" localSheetId="0">Бюджет!$E$13</definedName>
    <definedName name="SIGN" localSheetId="0">Бюджет!$A$13:$G$14</definedName>
    <definedName name="_xlnm.Print_Titles" localSheetId="0">Бюджет!$5:$6</definedName>
  </definedNames>
  <calcPr calcId="125725"/>
</workbook>
</file>

<file path=xl/calcChain.xml><?xml version="1.0" encoding="utf-8"?>
<calcChain xmlns="http://schemas.openxmlformats.org/spreadsheetml/2006/main">
  <c r="D41" i="3"/>
  <c r="E36"/>
  <c r="D36"/>
  <c r="E34"/>
  <c r="D34"/>
  <c r="E29"/>
  <c r="D29"/>
  <c r="E26"/>
  <c r="D26"/>
  <c r="E24"/>
  <c r="D24"/>
  <c r="E21"/>
  <c r="D21"/>
  <c r="E7"/>
  <c r="E41" s="1"/>
  <c r="D7"/>
  <c r="E51" i="4" l="1"/>
  <c r="D51"/>
  <c r="E58"/>
  <c r="D58"/>
  <c r="E57"/>
  <c r="D57"/>
  <c r="E56"/>
  <c r="D56"/>
  <c r="E55"/>
  <c r="D55"/>
  <c r="E54"/>
  <c r="D54"/>
  <c r="E53"/>
  <c r="D53"/>
  <c r="E52"/>
  <c r="D52"/>
  <c r="E50"/>
  <c r="D50"/>
  <c r="E49"/>
  <c r="D49"/>
  <c r="E48"/>
  <c r="D48"/>
  <c r="E47"/>
  <c r="D47"/>
  <c r="E46"/>
  <c r="D46"/>
  <c r="E45"/>
  <c r="D45"/>
  <c r="E44"/>
  <c r="D44"/>
  <c r="E43"/>
  <c r="D43"/>
  <c r="D7"/>
  <c r="E7"/>
  <c r="D21"/>
  <c r="E21"/>
  <c r="D24"/>
  <c r="E24"/>
  <c r="D26"/>
  <c r="E26"/>
  <c r="D29"/>
  <c r="E29"/>
  <c r="D34"/>
  <c r="E34"/>
  <c r="D36"/>
  <c r="E36"/>
  <c r="D41"/>
  <c r="E41" l="1"/>
  <c r="D59"/>
  <c r="E59"/>
</calcChain>
</file>

<file path=xl/sharedStrings.xml><?xml version="1.0" encoding="utf-8"?>
<sst xmlns="http://schemas.openxmlformats.org/spreadsheetml/2006/main" count="134" uniqueCount="43">
  <si>
    <t>Финансовое управление администрации города Минусинска</t>
  </si>
  <si>
    <t>тыс. руб.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</si>
  <si>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</si>
  <si>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</si>
  <si>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</si>
  <si>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</si>
  <si>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</si>
  <si>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</si>
  <si>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</si>
  <si>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</si>
  <si>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</si>
  <si>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</si>
  <si>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</si>
  <si>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"Эффективное управление муниципальным имуществом города Минусинска"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</si>
  <si>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</si>
  <si>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</si>
  <si>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</si>
  <si>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Управление социальной защиты населения администрации города Минусинска</t>
  </si>
  <si>
    <t>Муниципальная программа "Система социальной защиты населения города Минусинска"</t>
  </si>
  <si>
    <t>Наименование ГРБС</t>
  </si>
  <si>
    <t>Наименование программ</t>
  </si>
  <si>
    <t>№ п/п</t>
  </si>
  <si>
    <t>Всего:</t>
  </si>
  <si>
    <t>1</t>
  </si>
  <si>
    <t>2</t>
  </si>
  <si>
    <t>3</t>
  </si>
  <si>
    <t>4</t>
  </si>
  <si>
    <t>5</t>
  </si>
  <si>
    <t>Отдел культуры администрации города Минусинска</t>
  </si>
  <si>
    <t>Управление образования администрации города Минусинска</t>
  </si>
  <si>
    <t>6</t>
  </si>
  <si>
    <t>7</t>
  </si>
  <si>
    <t>Отчет об исполнении муниципальных программ муниципального образования город Минусинск</t>
  </si>
  <si>
    <t>Территориальный отдел по вопросам жизнедеятельности городского посёлка Зелёный Бор администрации города Минусинска</t>
  </si>
  <si>
    <t>Муниципальная программа "Безопасный город"</t>
  </si>
  <si>
    <t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t>
  </si>
  <si>
    <t>Итого</t>
  </si>
  <si>
    <t>ИТОГО</t>
  </si>
  <si>
    <t>Муниципальная программа "Формирование современной городской среды" на 2018-2022 годы</t>
  </si>
  <si>
    <t>Муниципальная программа "Система социальной защиты граждан города Минусинска"</t>
  </si>
  <si>
    <t>Предусмотрено в бюджете на 2019 год</t>
  </si>
  <si>
    <t>Исполнено на 01.04.2019</t>
  </si>
  <si>
    <t>на 1 апреля 2019 года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</si>
</sst>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4" fillId="0" borderId="0" xfId="0" applyFont="1" applyBorder="1" applyAlignment="1"/>
    <xf numFmtId="0" fontId="5" fillId="0" borderId="0" xfId="0" applyFont="1" applyAlignment="1"/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4" fontId="2" fillId="0" borderId="0" xfId="0" applyNumberFormat="1" applyFont="1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4" fontId="2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Лист1!$D$5</c:f>
              <c:strCache>
                <c:ptCount val="1"/>
                <c:pt idx="0">
                  <c:v>Предусмотрено в бюджете на 2019 год</c:v>
                </c:pt>
              </c:strCache>
            </c:strRef>
          </c:tx>
          <c:dLbls>
            <c:showVal val="1"/>
          </c:dLbls>
          <c:cat>
            <c:strRef>
              <c:f>Лист1!$C$43:$C$58</c:f>
              <c:strCache>
                <c:ptCount val="16"/>
                <c:pt idx="0">
                  <c:v>Муниципальная программа "Культура города Минусинска"</c:v>
                </c:pt>
                <c:pt idx="1">
                  <c: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c:v>
                </c:pt>
                <c:pt idx="2">
                  <c:v>Муниципальная программа "Обеспечение транспортной инфраструктуры муниципального образования город Минусинск</c:v>
                </c:pt>
                <c:pt idx="3">
                  <c:v>Муниципальная программа "Обеспечение жизнедеятельности территории "</c:v>
                </c:pt>
                <c:pt idx="4">
                  <c:v>Муниципальная программа "Благоустройство территории муниципального образования город Минусинск"</c:v>
                </c:pt>
                <c:pt idx="5">
                  <c:v>Муниципальная программа "Молодежь Минусинска"</c:v>
                </c:pt>
                <c:pt idx="6">
                  <c:v>Муниципальная программа "Управление муниципальными финансами"</c:v>
                </c:pt>
                <c:pt idx="7">
                  <c:v>Муниципальная программа "Эффективное управление муниципальным имуществом города Минусинска"</c:v>
                </c:pt>
                <c:pt idx="8">
                  <c:v>Муниципальная программа "Социально - экономическая поддержка интересов населения города Минусинска"</c:v>
                </c:pt>
                <c:pt idx="9">
                  <c:v>Муниципальная программа "Управление земельно-имущественными отношениями на территории города Минусинска"</c:v>
                </c:pt>
                <c:pt idx="10">
                  <c:v>Муниципальная программа "Развитие архивного дела в городе Минусинске"</c:v>
                </c:pt>
                <c:pt idx="11">
                  <c:v>Муниципальная программа "Безопасный город"</c:v>
                </c:pt>
                <c:pt idx="12">
                  <c:v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c:v>
                </c:pt>
                <c:pt idx="13">
                  <c:v>Муниципальная программа "Физическая культура и спорт в муниципальном образовании город Минусинск"</c:v>
                </c:pt>
                <c:pt idx="14">
                  <c:v>Муниципальная программа "Развитие образования города Минусинска"</c:v>
                </c:pt>
                <c:pt idx="15">
                  <c:v>Муниципальная программа "Система социальной защиты населения города Минусинска"</c:v>
                </c:pt>
              </c:strCache>
            </c:strRef>
          </c:cat>
          <c:val>
            <c:numRef>
              <c:f>Лист1!$D$43:$D$58</c:f>
              <c:numCache>
                <c:formatCode>#,##0.00</c:formatCode>
                <c:ptCount val="16"/>
                <c:pt idx="0">
                  <c:v>132976.43</c:v>
                </c:pt>
                <c:pt idx="1">
                  <c:v>40983.864000000001</c:v>
                </c:pt>
                <c:pt idx="2">
                  <c:v>159050.7677</c:v>
                </c:pt>
                <c:pt idx="3">
                  <c:v>44003.86</c:v>
                </c:pt>
                <c:pt idx="4">
                  <c:v>5915.4</c:v>
                </c:pt>
                <c:pt idx="5">
                  <c:v>18524.579999999998</c:v>
                </c:pt>
                <c:pt idx="6">
                  <c:v>33851.990000000005</c:v>
                </c:pt>
                <c:pt idx="7">
                  <c:v>25416.743709999999</c:v>
                </c:pt>
                <c:pt idx="8">
                  <c:v>2230</c:v>
                </c:pt>
                <c:pt idx="9">
                  <c:v>9229.0300000000007</c:v>
                </c:pt>
                <c:pt idx="10">
                  <c:v>4900.66</c:v>
                </c:pt>
                <c:pt idx="11" formatCode="0.00">
                  <c:v>30</c:v>
                </c:pt>
                <c:pt idx="12">
                  <c:v>135567.46</c:v>
                </c:pt>
                <c:pt idx="13">
                  <c:v>57395.91</c:v>
                </c:pt>
                <c:pt idx="14">
                  <c:v>1286646.22</c:v>
                </c:pt>
                <c:pt idx="15">
                  <c:v>95026.13</c:v>
                </c:pt>
              </c:numCache>
            </c:numRef>
          </c:val>
        </c:ser>
        <c:ser>
          <c:idx val="1"/>
          <c:order val="1"/>
          <c:tx>
            <c:strRef>
              <c:f>Лист1!$E$5</c:f>
              <c:strCache>
                <c:ptCount val="1"/>
                <c:pt idx="0">
                  <c:v>Исполнено на 01.04.2019</c:v>
                </c:pt>
              </c:strCache>
            </c:strRef>
          </c:tx>
          <c:dLbls>
            <c:showVal val="1"/>
          </c:dLbls>
          <c:cat>
            <c:strRef>
              <c:f>Лист1!$C$43:$C$58</c:f>
              <c:strCache>
                <c:ptCount val="16"/>
                <c:pt idx="0">
                  <c:v>Муниципальная программа "Культура города Минусинска"</c:v>
                </c:pt>
                <c:pt idx="1">
                  <c: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c:v>
                </c:pt>
                <c:pt idx="2">
                  <c:v>Муниципальная программа "Обеспечение транспортной инфраструктуры муниципального образования город Минусинск</c:v>
                </c:pt>
                <c:pt idx="3">
                  <c:v>Муниципальная программа "Обеспечение жизнедеятельности территории "</c:v>
                </c:pt>
                <c:pt idx="4">
                  <c:v>Муниципальная программа "Благоустройство территории муниципального образования город Минусинск"</c:v>
                </c:pt>
                <c:pt idx="5">
                  <c:v>Муниципальная программа "Молодежь Минусинска"</c:v>
                </c:pt>
                <c:pt idx="6">
                  <c:v>Муниципальная программа "Управление муниципальными финансами"</c:v>
                </c:pt>
                <c:pt idx="7">
                  <c:v>Муниципальная программа "Эффективное управление муниципальным имуществом города Минусинска"</c:v>
                </c:pt>
                <c:pt idx="8">
                  <c:v>Муниципальная программа "Социально - экономическая поддержка интересов населения города Минусинска"</c:v>
                </c:pt>
                <c:pt idx="9">
                  <c:v>Муниципальная программа "Управление земельно-имущественными отношениями на территории города Минусинска"</c:v>
                </c:pt>
                <c:pt idx="10">
                  <c:v>Муниципальная программа "Развитие архивного дела в городе Минусинске"</c:v>
                </c:pt>
                <c:pt idx="11">
                  <c:v>Муниципальная программа "Безопасный город"</c:v>
                </c:pt>
                <c:pt idx="12">
                  <c:v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c:v>
                </c:pt>
                <c:pt idx="13">
                  <c:v>Муниципальная программа "Физическая культура и спорт в муниципальном образовании город Минусинск"</c:v>
                </c:pt>
                <c:pt idx="14">
                  <c:v>Муниципальная программа "Развитие образования города Минусинска"</c:v>
                </c:pt>
                <c:pt idx="15">
                  <c:v>Муниципальная программа "Система социальной защиты населения города Минусинска"</c:v>
                </c:pt>
              </c:strCache>
            </c:strRef>
          </c:cat>
          <c:val>
            <c:numRef>
              <c:f>Лист1!$E$43:$E$58</c:f>
              <c:numCache>
                <c:formatCode>#,##0.00</c:formatCode>
                <c:ptCount val="16"/>
                <c:pt idx="0">
                  <c:v>28166.07</c:v>
                </c:pt>
                <c:pt idx="1">
                  <c:v>4463.95</c:v>
                </c:pt>
                <c:pt idx="2">
                  <c:v>6339.86</c:v>
                </c:pt>
                <c:pt idx="3">
                  <c:v>7665.02</c:v>
                </c:pt>
                <c:pt idx="4">
                  <c:v>28.28</c:v>
                </c:pt>
                <c:pt idx="5">
                  <c:v>2329.92</c:v>
                </c:pt>
                <c:pt idx="6">
                  <c:v>6463.4800000000005</c:v>
                </c:pt>
                <c:pt idx="7">
                  <c:v>303.36</c:v>
                </c:pt>
                <c:pt idx="8">
                  <c:v>261.67</c:v>
                </c:pt>
                <c:pt idx="9">
                  <c:v>1986.69</c:v>
                </c:pt>
                <c:pt idx="10">
                  <c:v>974.04</c:v>
                </c:pt>
                <c:pt idx="11" formatCode="0.00">
                  <c:v>0</c:v>
                </c:pt>
                <c:pt idx="12">
                  <c:v>0</c:v>
                </c:pt>
                <c:pt idx="13">
                  <c:v>12985.4</c:v>
                </c:pt>
                <c:pt idx="14">
                  <c:v>251184.55000000002</c:v>
                </c:pt>
                <c:pt idx="15">
                  <c:v>18525.87</c:v>
                </c:pt>
              </c:numCache>
            </c:numRef>
          </c:val>
        </c:ser>
        <c:shape val="pyramid"/>
        <c:axId val="141810304"/>
        <c:axId val="141566336"/>
        <c:axId val="0"/>
      </c:bar3DChart>
      <c:catAx>
        <c:axId val="141810304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1566336"/>
        <c:crosses val="autoZero"/>
        <c:auto val="1"/>
        <c:lblAlgn val="ctr"/>
        <c:lblOffset val="100"/>
      </c:catAx>
      <c:valAx>
        <c:axId val="141566336"/>
        <c:scaling>
          <c:orientation val="minMax"/>
        </c:scaling>
        <c:axPos val="b"/>
        <c:majorGridlines/>
        <c:numFmt formatCode="#,##0.00" sourceLinked="1"/>
        <c:tickLblPos val="nextTo"/>
        <c:crossAx val="141810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950499461109988"/>
          <c:y val="0.34307055164483674"/>
          <c:w val="0.11964085206837941"/>
          <c:h val="0.17168438351401391"/>
        </c:manualLayout>
      </c:layout>
      <c:txPr>
        <a:bodyPr/>
        <a:lstStyle/>
        <a:p>
          <a:pPr>
            <a:defRPr sz="14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60</xdr:row>
      <xdr:rowOff>133349</xdr:rowOff>
    </xdr:from>
    <xdr:to>
      <xdr:col>18</xdr:col>
      <xdr:colOff>152399</xdr:colOff>
      <xdr:row>125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showGridLines="0" tabSelected="1" zoomScale="66" zoomScaleNormal="66" workbookViewId="0">
      <selection activeCell="C3" sqref="C3"/>
    </sheetView>
  </sheetViews>
  <sheetFormatPr defaultRowHeight="12.75" customHeight="1" outlineLevelRow="1"/>
  <cols>
    <col min="1" max="1" width="10.28515625" style="28" customWidth="1"/>
    <col min="2" max="2" width="30.7109375" style="28" customWidth="1"/>
    <col min="3" max="3" width="62.5703125" style="28" customWidth="1"/>
    <col min="4" max="4" width="19.7109375" style="28" customWidth="1"/>
    <col min="5" max="5" width="16.5703125" style="28" customWidth="1"/>
    <col min="6" max="6" width="13.140625" style="28" bestFit="1" customWidth="1"/>
    <col min="7" max="16384" width="9.140625" style="28"/>
  </cols>
  <sheetData>
    <row r="1" spans="1:9" ht="14.25" customHeight="1">
      <c r="A1" s="36" t="s">
        <v>32</v>
      </c>
      <c r="B1" s="36"/>
      <c r="C1" s="36"/>
      <c r="D1" s="36"/>
      <c r="E1" s="36"/>
      <c r="F1" s="27"/>
      <c r="G1" s="27"/>
    </row>
    <row r="2" spans="1:9" ht="18.75">
      <c r="A2" s="37"/>
      <c r="B2" s="37"/>
      <c r="C2" s="37"/>
      <c r="D2" s="37"/>
      <c r="E2" s="37"/>
      <c r="F2" s="27"/>
      <c r="G2" s="27"/>
    </row>
    <row r="3" spans="1:9" ht="20.25">
      <c r="A3" s="29"/>
      <c r="B3" s="30"/>
      <c r="C3" s="31" t="s">
        <v>42</v>
      </c>
      <c r="D3" s="30"/>
      <c r="E3" s="30"/>
      <c r="F3" s="30"/>
      <c r="G3" s="30"/>
      <c r="H3" s="30"/>
      <c r="I3" s="30"/>
    </row>
    <row r="4" spans="1:9" ht="18.75">
      <c r="A4" s="29"/>
      <c r="B4" s="30"/>
      <c r="C4" s="30"/>
      <c r="D4" s="32"/>
      <c r="E4" s="33" t="s">
        <v>1</v>
      </c>
      <c r="F4" s="32"/>
      <c r="G4" s="32"/>
      <c r="H4" s="30"/>
      <c r="I4" s="30"/>
    </row>
    <row r="5" spans="1:9" ht="47.25">
      <c r="A5" s="50" t="s">
        <v>21</v>
      </c>
      <c r="B5" s="50" t="s">
        <v>19</v>
      </c>
      <c r="C5" s="50" t="s">
        <v>20</v>
      </c>
      <c r="D5" s="50" t="s">
        <v>40</v>
      </c>
      <c r="E5" s="50" t="s">
        <v>41</v>
      </c>
    </row>
    <row r="6" spans="1:9" ht="18.75">
      <c r="A6" s="50" t="s">
        <v>23</v>
      </c>
      <c r="B6" s="50" t="s">
        <v>24</v>
      </c>
      <c r="C6" s="50" t="s">
        <v>25</v>
      </c>
      <c r="D6" s="50" t="s">
        <v>26</v>
      </c>
      <c r="E6" s="50" t="s">
        <v>27</v>
      </c>
    </row>
    <row r="7" spans="1:9" ht="18.75" customHeight="1">
      <c r="A7" s="51" t="s">
        <v>23</v>
      </c>
      <c r="B7" s="52" t="s">
        <v>2</v>
      </c>
      <c r="C7" s="53" t="s">
        <v>22</v>
      </c>
      <c r="D7" s="54">
        <f>SUM(D8:D20)</f>
        <v>453095.20540999994</v>
      </c>
      <c r="E7" s="54">
        <f>SUM(E8:E20)</f>
        <v>26120.799999999999</v>
      </c>
    </row>
    <row r="8" spans="1:9" ht="46.5" customHeight="1" outlineLevel="1">
      <c r="A8" s="55"/>
      <c r="B8" s="56"/>
      <c r="C8" s="57" t="s">
        <v>3</v>
      </c>
      <c r="D8" s="58">
        <v>0</v>
      </c>
      <c r="E8" s="58">
        <v>0</v>
      </c>
    </row>
    <row r="9" spans="1:9" ht="83.25" customHeight="1" outlineLevel="1">
      <c r="A9" s="55"/>
      <c r="B9" s="56"/>
      <c r="C9" s="57" t="s">
        <v>4</v>
      </c>
      <c r="D9" s="58">
        <v>40983.864000000001</v>
      </c>
      <c r="E9" s="58">
        <v>4463.95</v>
      </c>
    </row>
    <row r="10" spans="1:9" ht="72.75" customHeight="1" outlineLevel="1">
      <c r="A10" s="55"/>
      <c r="B10" s="56"/>
      <c r="C10" s="57" t="s">
        <v>5</v>
      </c>
      <c r="D10" s="58">
        <v>159050.7677</v>
      </c>
      <c r="E10" s="58">
        <v>6339.86</v>
      </c>
    </row>
    <row r="11" spans="1:9" ht="42" customHeight="1" outlineLevel="1">
      <c r="A11" s="55"/>
      <c r="B11" s="56"/>
      <c r="C11" s="57" t="s">
        <v>6</v>
      </c>
      <c r="D11" s="59">
        <v>43906.96</v>
      </c>
      <c r="E11" s="58">
        <v>7665.02</v>
      </c>
    </row>
    <row r="12" spans="1:9" ht="61.5" customHeight="1" outlineLevel="1">
      <c r="A12" s="55"/>
      <c r="B12" s="56"/>
      <c r="C12" s="57" t="s">
        <v>7</v>
      </c>
      <c r="D12" s="58">
        <v>5915.4</v>
      </c>
      <c r="E12" s="58">
        <v>28.28</v>
      </c>
    </row>
    <row r="13" spans="1:9" ht="23.25" customHeight="1" outlineLevel="1">
      <c r="A13" s="55"/>
      <c r="B13" s="56"/>
      <c r="C13" s="57" t="s">
        <v>8</v>
      </c>
      <c r="D13" s="58">
        <v>3229.2</v>
      </c>
      <c r="E13" s="58">
        <v>0</v>
      </c>
    </row>
    <row r="14" spans="1:9" ht="45.75" customHeight="1" outlineLevel="1">
      <c r="A14" s="55"/>
      <c r="B14" s="56"/>
      <c r="C14" s="57" t="s">
        <v>9</v>
      </c>
      <c r="D14" s="58">
        <v>24402.83</v>
      </c>
      <c r="E14" s="58">
        <v>4368.6000000000004</v>
      </c>
    </row>
    <row r="15" spans="1:9" ht="45.75" customHeight="1" outlineLevel="1">
      <c r="A15" s="55"/>
      <c r="B15" s="56"/>
      <c r="C15" s="57" t="s">
        <v>13</v>
      </c>
      <c r="D15" s="58">
        <v>25379.03371</v>
      </c>
      <c r="E15" s="58">
        <v>294.36</v>
      </c>
    </row>
    <row r="16" spans="1:9" ht="63" customHeight="1" outlineLevel="1">
      <c r="A16" s="55"/>
      <c r="B16" s="56"/>
      <c r="C16" s="57" t="s">
        <v>10</v>
      </c>
      <c r="D16" s="58">
        <v>500</v>
      </c>
      <c r="E16" s="58">
        <v>0</v>
      </c>
    </row>
    <row r="17" spans="1:5" ht="68.25" customHeight="1" outlineLevel="1">
      <c r="A17" s="55"/>
      <c r="B17" s="56"/>
      <c r="C17" s="57" t="s">
        <v>11</v>
      </c>
      <c r="D17" s="58">
        <v>9229.0300000000007</v>
      </c>
      <c r="E17" s="58">
        <v>1986.69</v>
      </c>
    </row>
    <row r="18" spans="1:5" ht="48" customHeight="1" outlineLevel="1">
      <c r="A18" s="55"/>
      <c r="B18" s="56"/>
      <c r="C18" s="57" t="s">
        <v>12</v>
      </c>
      <c r="D18" s="58">
        <v>4900.66</v>
      </c>
      <c r="E18" s="58">
        <v>974.04</v>
      </c>
    </row>
    <row r="19" spans="1:5" ht="27" customHeight="1" outlineLevel="1">
      <c r="A19" s="55"/>
      <c r="B19" s="56"/>
      <c r="C19" s="57" t="s">
        <v>34</v>
      </c>
      <c r="D19" s="60">
        <v>30</v>
      </c>
      <c r="E19" s="60">
        <v>0</v>
      </c>
    </row>
    <row r="20" spans="1:5" ht="87" customHeight="1" outlineLevel="1">
      <c r="A20" s="55"/>
      <c r="B20" s="56"/>
      <c r="C20" s="57" t="s">
        <v>38</v>
      </c>
      <c r="D20" s="58">
        <v>135567.46</v>
      </c>
      <c r="E20" s="58">
        <v>0</v>
      </c>
    </row>
    <row r="21" spans="1:5" ht="27.75" customHeight="1">
      <c r="A21" s="51" t="s">
        <v>24</v>
      </c>
      <c r="B21" s="52" t="s">
        <v>0</v>
      </c>
      <c r="C21" s="53" t="s">
        <v>22</v>
      </c>
      <c r="D21" s="54">
        <f>D23+D22</f>
        <v>9449.16</v>
      </c>
      <c r="E21" s="54">
        <f>E23+E22</f>
        <v>2094.88</v>
      </c>
    </row>
    <row r="22" spans="1:5" ht="57" hidden="1" customHeight="1">
      <c r="A22" s="51"/>
      <c r="B22" s="52"/>
      <c r="C22" s="57"/>
      <c r="D22" s="58"/>
      <c r="E22" s="58"/>
    </row>
    <row r="23" spans="1:5" ht="64.5" customHeight="1" outlineLevel="1">
      <c r="A23" s="55"/>
      <c r="B23" s="56"/>
      <c r="C23" s="57" t="s">
        <v>9</v>
      </c>
      <c r="D23" s="58">
        <v>9449.16</v>
      </c>
      <c r="E23" s="58">
        <v>2094.88</v>
      </c>
    </row>
    <row r="24" spans="1:5" ht="22.5" customHeight="1" outlineLevel="1">
      <c r="A24" s="61">
        <v>3</v>
      </c>
      <c r="B24" s="62" t="s">
        <v>33</v>
      </c>
      <c r="C24" s="57" t="s">
        <v>22</v>
      </c>
      <c r="D24" s="54">
        <f>D25</f>
        <v>96.9</v>
      </c>
      <c r="E24" s="54">
        <f>E25</f>
        <v>0</v>
      </c>
    </row>
    <row r="25" spans="1:5" ht="138" customHeight="1" outlineLevel="1">
      <c r="A25" s="63"/>
      <c r="B25" s="64"/>
      <c r="C25" s="65" t="s">
        <v>6</v>
      </c>
      <c r="D25" s="58">
        <v>96.9</v>
      </c>
      <c r="E25" s="58">
        <v>0</v>
      </c>
    </row>
    <row r="26" spans="1:5" ht="18.75" customHeight="1">
      <c r="A26" s="51" t="s">
        <v>26</v>
      </c>
      <c r="B26" s="52" t="s">
        <v>14</v>
      </c>
      <c r="C26" s="53" t="s">
        <v>22</v>
      </c>
      <c r="D26" s="54">
        <f>D27+D28</f>
        <v>72691.290000000008</v>
      </c>
      <c r="E26" s="54">
        <f>E27+E28</f>
        <v>15315.32</v>
      </c>
    </row>
    <row r="27" spans="1:5" ht="18.75" outlineLevel="1">
      <c r="A27" s="55"/>
      <c r="B27" s="56"/>
      <c r="C27" s="57" t="s">
        <v>8</v>
      </c>
      <c r="D27" s="58">
        <v>15295.38</v>
      </c>
      <c r="E27" s="58">
        <v>2329.92</v>
      </c>
    </row>
    <row r="28" spans="1:5" ht="68.25" customHeight="1" outlineLevel="1">
      <c r="A28" s="55"/>
      <c r="B28" s="56"/>
      <c r="C28" s="57" t="s">
        <v>15</v>
      </c>
      <c r="D28" s="58">
        <v>57395.91</v>
      </c>
      <c r="E28" s="58">
        <v>12985.4</v>
      </c>
    </row>
    <row r="29" spans="1:5" ht="18.75" customHeight="1">
      <c r="A29" s="51" t="s">
        <v>27</v>
      </c>
      <c r="B29" s="52" t="s">
        <v>28</v>
      </c>
      <c r="C29" s="53" t="s">
        <v>22</v>
      </c>
      <c r="D29" s="54">
        <f>D30+D31+D32+D33</f>
        <v>133226.43</v>
      </c>
      <c r="E29" s="54">
        <f>E30+E31+E32+E33</f>
        <v>28244.73</v>
      </c>
    </row>
    <row r="30" spans="1:5" ht="18.75" hidden="1" customHeight="1">
      <c r="A30" s="51"/>
      <c r="B30" s="52"/>
      <c r="C30" s="57"/>
      <c r="D30" s="58"/>
      <c r="E30" s="58"/>
    </row>
    <row r="31" spans="1:5" ht="45" customHeight="1" outlineLevel="1">
      <c r="A31" s="55"/>
      <c r="B31" s="56"/>
      <c r="C31" s="57" t="s">
        <v>3</v>
      </c>
      <c r="D31" s="58">
        <v>132976.43</v>
      </c>
      <c r="E31" s="58">
        <v>28166.07</v>
      </c>
    </row>
    <row r="32" spans="1:5" ht="65.25" hidden="1" customHeight="1" outlineLevel="1">
      <c r="A32" s="55"/>
      <c r="B32" s="56"/>
      <c r="C32" s="57" t="s">
        <v>7</v>
      </c>
      <c r="D32" s="58"/>
      <c r="E32" s="58"/>
    </row>
    <row r="33" spans="1:5" ht="57" customHeight="1" outlineLevel="1">
      <c r="A33" s="55"/>
      <c r="B33" s="56"/>
      <c r="C33" s="57" t="s">
        <v>16</v>
      </c>
      <c r="D33" s="58">
        <v>250</v>
      </c>
      <c r="E33" s="58">
        <v>78.66</v>
      </c>
    </row>
    <row r="34" spans="1:5" ht="18.75" customHeight="1">
      <c r="A34" s="51" t="s">
        <v>30</v>
      </c>
      <c r="B34" s="52" t="s">
        <v>29</v>
      </c>
      <c r="C34" s="53" t="s">
        <v>22</v>
      </c>
      <c r="D34" s="54">
        <f>D35</f>
        <v>1286396.22</v>
      </c>
      <c r="E34" s="54">
        <f>E35</f>
        <v>251105.89</v>
      </c>
    </row>
    <row r="35" spans="1:5" ht="53.25" customHeight="1" outlineLevel="1">
      <c r="A35" s="55"/>
      <c r="B35" s="56"/>
      <c r="C35" s="57" t="s">
        <v>16</v>
      </c>
      <c r="D35" s="58">
        <v>1286396.22</v>
      </c>
      <c r="E35" s="58">
        <v>251105.89</v>
      </c>
    </row>
    <row r="36" spans="1:5" ht="18.75" customHeight="1">
      <c r="A36" s="51" t="s">
        <v>31</v>
      </c>
      <c r="B36" s="52" t="s">
        <v>17</v>
      </c>
      <c r="C36" s="53" t="s">
        <v>22</v>
      </c>
      <c r="D36" s="54">
        <f>D37+D38+D39+D40</f>
        <v>96793.840000000011</v>
      </c>
      <c r="E36" s="54">
        <f>E37+E38+E39+E40</f>
        <v>18796.539999999997</v>
      </c>
    </row>
    <row r="37" spans="1:5" ht="60" customHeight="1" outlineLevel="1">
      <c r="A37" s="55"/>
      <c r="B37" s="56"/>
      <c r="C37" s="57" t="s">
        <v>39</v>
      </c>
      <c r="D37" s="58">
        <v>95026.13</v>
      </c>
      <c r="E37" s="58">
        <v>18525.87</v>
      </c>
    </row>
    <row r="38" spans="1:5" ht="60" hidden="1" customHeight="1" outlineLevel="1">
      <c r="A38" s="55"/>
      <c r="B38" s="56"/>
      <c r="C38" s="57" t="s">
        <v>6</v>
      </c>
      <c r="D38" s="58"/>
      <c r="E38" s="58"/>
    </row>
    <row r="39" spans="1:5" ht="64.5" customHeight="1" outlineLevel="1">
      <c r="A39" s="55"/>
      <c r="B39" s="56"/>
      <c r="C39" s="57" t="s">
        <v>13</v>
      </c>
      <c r="D39" s="58">
        <v>37.71</v>
      </c>
      <c r="E39" s="58">
        <v>9</v>
      </c>
    </row>
    <row r="40" spans="1:5" ht="70.5" customHeight="1" outlineLevel="1">
      <c r="A40" s="55"/>
      <c r="B40" s="56"/>
      <c r="C40" s="57" t="s">
        <v>10</v>
      </c>
      <c r="D40" s="58">
        <v>1730</v>
      </c>
      <c r="E40" s="58">
        <v>261.67</v>
      </c>
    </row>
    <row r="41" spans="1:5" ht="18.75">
      <c r="A41" s="66"/>
      <c r="B41" s="67" t="s">
        <v>36</v>
      </c>
      <c r="C41" s="67"/>
      <c r="D41" s="68">
        <f>D7+D21+D24+D26+D29+D34+D36</f>
        <v>2051749.04541</v>
      </c>
      <c r="E41" s="68">
        <f>E7+E21+E24+E26+E29+E34+E36</f>
        <v>341678.16</v>
      </c>
    </row>
    <row r="42" spans="1:5" ht="42.75" customHeight="1"/>
    <row r="43" spans="1:5" ht="42.75" customHeight="1"/>
    <row r="50" spans="1:1" ht="12.75" customHeight="1">
      <c r="A50" s="34"/>
    </row>
    <row r="51" spans="1:1" ht="12.75" customHeight="1">
      <c r="A51" s="34"/>
    </row>
  </sheetData>
  <mergeCells count="15">
    <mergeCell ref="B34:B35"/>
    <mergeCell ref="A1:E2"/>
    <mergeCell ref="B36:B40"/>
    <mergeCell ref="A7:A20"/>
    <mergeCell ref="A21:A23"/>
    <mergeCell ref="A26:A28"/>
    <mergeCell ref="A29:A33"/>
    <mergeCell ref="A34:A35"/>
    <mergeCell ref="A36:A40"/>
    <mergeCell ref="B7:B20"/>
    <mergeCell ref="B21:B23"/>
    <mergeCell ref="A24:A25"/>
    <mergeCell ref="B24:B25"/>
    <mergeCell ref="B26:B28"/>
    <mergeCell ref="B29:B33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opLeftCell="C67" workbookViewId="0">
      <selection activeCell="E6" sqref="E6"/>
    </sheetView>
  </sheetViews>
  <sheetFormatPr defaultRowHeight="12.75" customHeight="1" outlineLevelRow="1"/>
  <cols>
    <col min="1" max="1" width="4.140625" style="3" hidden="1" customWidth="1"/>
    <col min="2" max="2" width="5.42578125" style="3" hidden="1" customWidth="1"/>
    <col min="3" max="3" width="62.5703125" style="3" customWidth="1"/>
    <col min="4" max="4" width="19.7109375" style="3" customWidth="1"/>
    <col min="5" max="5" width="16.5703125" style="3" customWidth="1"/>
    <col min="6" max="6" width="13.140625" style="3" bestFit="1" customWidth="1"/>
    <col min="7" max="16384" width="9.140625" style="3"/>
  </cols>
  <sheetData>
    <row r="1" spans="1:9" ht="14.25" customHeight="1">
      <c r="A1" s="16"/>
      <c r="B1" s="16"/>
      <c r="C1" s="16"/>
      <c r="D1" s="16"/>
      <c r="E1" s="16"/>
      <c r="F1" s="2"/>
      <c r="G1" s="2"/>
    </row>
    <row r="2" spans="1:9" ht="42.75" customHeight="1">
      <c r="A2" s="17"/>
      <c r="B2" s="17"/>
      <c r="C2" s="48" t="s">
        <v>32</v>
      </c>
      <c r="D2" s="48"/>
      <c r="E2" s="48"/>
      <c r="F2" s="2"/>
      <c r="G2" s="2"/>
    </row>
    <row r="3" spans="1:9" ht="20.25">
      <c r="A3" s="4"/>
      <c r="B3" s="5"/>
      <c r="C3" s="49" t="s">
        <v>42</v>
      </c>
      <c r="D3" s="49"/>
      <c r="E3" s="49"/>
      <c r="F3" s="5"/>
      <c r="G3" s="5"/>
      <c r="H3" s="5"/>
      <c r="I3" s="5"/>
    </row>
    <row r="4" spans="1:9" ht="16.5" customHeight="1">
      <c r="A4" s="4"/>
      <c r="B4" s="5"/>
      <c r="C4" s="5"/>
      <c r="D4" s="6"/>
      <c r="E4" s="8" t="s">
        <v>1</v>
      </c>
      <c r="F4" s="6"/>
      <c r="G4" s="6"/>
      <c r="H4" s="5"/>
      <c r="I4" s="5"/>
    </row>
    <row r="5" spans="1:9" ht="56.25" customHeight="1">
      <c r="A5" s="24" t="s">
        <v>21</v>
      </c>
      <c r="B5" s="24" t="s">
        <v>19</v>
      </c>
      <c r="C5" s="24" t="s">
        <v>20</v>
      </c>
      <c r="D5" s="25" t="s">
        <v>40</v>
      </c>
      <c r="E5" s="25" t="s">
        <v>41</v>
      </c>
    </row>
    <row r="6" spans="1:9" ht="18.75">
      <c r="A6" s="7" t="s">
        <v>23</v>
      </c>
      <c r="B6" s="7" t="s">
        <v>24</v>
      </c>
      <c r="C6" s="7" t="s">
        <v>23</v>
      </c>
      <c r="D6" s="7" t="s">
        <v>24</v>
      </c>
      <c r="E6" s="7" t="s">
        <v>25</v>
      </c>
    </row>
    <row r="7" spans="1:9" ht="18.75" hidden="1" customHeight="1" collapsed="1">
      <c r="A7" s="38" t="s">
        <v>23</v>
      </c>
      <c r="B7" s="40" t="s">
        <v>2</v>
      </c>
      <c r="C7" s="9" t="s">
        <v>22</v>
      </c>
      <c r="D7" s="10">
        <f>SUM(D8:D20)</f>
        <v>594269.42000000004</v>
      </c>
      <c r="E7" s="10">
        <f>SUM(E8:E20)</f>
        <v>202569.46</v>
      </c>
    </row>
    <row r="8" spans="1:9" ht="46.5" hidden="1" customHeight="1" outlineLevel="1">
      <c r="A8" s="42"/>
      <c r="B8" s="43"/>
      <c r="C8" s="18" t="s">
        <v>3</v>
      </c>
      <c r="D8" s="19">
        <v>66090.31</v>
      </c>
      <c r="E8" s="19">
        <v>0</v>
      </c>
    </row>
    <row r="9" spans="1:9" ht="83.25" hidden="1" customHeight="1" outlineLevel="1">
      <c r="A9" s="42"/>
      <c r="B9" s="43"/>
      <c r="C9" s="18" t="s">
        <v>4</v>
      </c>
      <c r="D9" s="19">
        <v>57256.01</v>
      </c>
      <c r="E9" s="19">
        <v>17831.849999999999</v>
      </c>
    </row>
    <row r="10" spans="1:9" ht="72.75" hidden="1" customHeight="1" outlineLevel="1">
      <c r="A10" s="42"/>
      <c r="B10" s="43"/>
      <c r="C10" s="18" t="s">
        <v>5</v>
      </c>
      <c r="D10" s="19">
        <v>198275.44</v>
      </c>
      <c r="E10" s="19">
        <v>46923.41</v>
      </c>
    </row>
    <row r="11" spans="1:9" ht="42" hidden="1" customHeight="1" outlineLevel="1">
      <c r="A11" s="42"/>
      <c r="B11" s="43"/>
      <c r="C11" s="18" t="s">
        <v>6</v>
      </c>
      <c r="D11" s="19">
        <v>40942.17</v>
      </c>
      <c r="E11" s="19">
        <v>15486.98</v>
      </c>
    </row>
    <row r="12" spans="1:9" ht="61.5" hidden="1" customHeight="1" outlineLevel="1">
      <c r="A12" s="42"/>
      <c r="B12" s="43"/>
      <c r="C12" s="18" t="s">
        <v>7</v>
      </c>
      <c r="D12" s="19">
        <v>39723.589999999997</v>
      </c>
      <c r="E12" s="19">
        <v>25606.22</v>
      </c>
    </row>
    <row r="13" spans="1:9" ht="23.25" hidden="1" customHeight="1" outlineLevel="1">
      <c r="A13" s="42"/>
      <c r="B13" s="43"/>
      <c r="C13" s="18" t="s">
        <v>8</v>
      </c>
      <c r="D13" s="11">
        <v>2167.1999999999998</v>
      </c>
      <c r="E13" s="11">
        <v>2167.1999999999998</v>
      </c>
    </row>
    <row r="14" spans="1:9" ht="45.75" hidden="1" customHeight="1" outlineLevel="1">
      <c r="A14" s="42"/>
      <c r="B14" s="43"/>
      <c r="C14" s="18" t="s">
        <v>9</v>
      </c>
      <c r="D14" s="19">
        <v>22700.85</v>
      </c>
      <c r="E14" s="19">
        <v>15166.2</v>
      </c>
    </row>
    <row r="15" spans="1:9" ht="45.75" hidden="1" customHeight="1" outlineLevel="1">
      <c r="A15" s="42"/>
      <c r="B15" s="43"/>
      <c r="C15" s="18" t="s">
        <v>13</v>
      </c>
      <c r="D15" s="11">
        <v>150744</v>
      </c>
      <c r="E15" s="11">
        <v>69245.36</v>
      </c>
    </row>
    <row r="16" spans="1:9" ht="63" hidden="1" customHeight="1" outlineLevel="1">
      <c r="A16" s="42"/>
      <c r="B16" s="43"/>
      <c r="C16" s="18" t="s">
        <v>10</v>
      </c>
      <c r="D16" s="11">
        <v>500</v>
      </c>
      <c r="E16" s="11">
        <v>30.24</v>
      </c>
    </row>
    <row r="17" spans="1:5" ht="56.25" hidden="1" customHeight="1">
      <c r="A17" s="42"/>
      <c r="B17" s="43"/>
      <c r="C17" s="18" t="s">
        <v>11</v>
      </c>
      <c r="D17" s="11">
        <v>9850.9500000000007</v>
      </c>
      <c r="E17" s="11">
        <v>7003.29</v>
      </c>
    </row>
    <row r="18" spans="1:5" ht="37.5" hidden="1" customHeight="1">
      <c r="A18" s="42"/>
      <c r="B18" s="43"/>
      <c r="C18" s="18" t="s">
        <v>12</v>
      </c>
      <c r="D18" s="11">
        <v>4583.8999999999996</v>
      </c>
      <c r="E18" s="11">
        <v>3108.71</v>
      </c>
    </row>
    <row r="19" spans="1:5" ht="18.75" hidden="1" customHeight="1">
      <c r="A19" s="42"/>
      <c r="B19" s="43"/>
      <c r="C19" s="18" t="s">
        <v>34</v>
      </c>
      <c r="D19" s="15">
        <v>30</v>
      </c>
      <c r="E19" s="15">
        <v>0</v>
      </c>
    </row>
    <row r="20" spans="1:5" ht="75" hidden="1" customHeight="1">
      <c r="A20" s="39"/>
      <c r="B20" s="41"/>
      <c r="C20" s="18" t="s">
        <v>35</v>
      </c>
      <c r="D20" s="11">
        <v>1405</v>
      </c>
      <c r="E20" s="11">
        <v>0</v>
      </c>
    </row>
    <row r="21" spans="1:5" ht="18.75" hidden="1" customHeight="1">
      <c r="A21" s="38" t="s">
        <v>24</v>
      </c>
      <c r="B21" s="40" t="s">
        <v>0</v>
      </c>
      <c r="C21" s="9" t="s">
        <v>22</v>
      </c>
      <c r="D21" s="10">
        <f>D23+D22</f>
        <v>8546.0300000000007</v>
      </c>
      <c r="E21" s="10">
        <f>E23+E22</f>
        <v>6125.71</v>
      </c>
    </row>
    <row r="22" spans="1:5" ht="18.75" hidden="1" customHeight="1">
      <c r="A22" s="42"/>
      <c r="B22" s="43"/>
      <c r="C22" s="23"/>
      <c r="D22" s="11"/>
      <c r="E22" s="11"/>
    </row>
    <row r="23" spans="1:5" ht="37.5" hidden="1" customHeight="1">
      <c r="A23" s="39"/>
      <c r="B23" s="41"/>
      <c r="C23" s="18" t="s">
        <v>9</v>
      </c>
      <c r="D23" s="19">
        <v>8546.0300000000007</v>
      </c>
      <c r="E23" s="19">
        <v>6125.71</v>
      </c>
    </row>
    <row r="24" spans="1:5" ht="18.75" hidden="1" customHeight="1">
      <c r="A24" s="44">
        <v>3</v>
      </c>
      <c r="B24" s="46" t="s">
        <v>33</v>
      </c>
      <c r="C24" s="23" t="s">
        <v>22</v>
      </c>
      <c r="D24" s="10">
        <f>D25</f>
        <v>67.83</v>
      </c>
      <c r="E24" s="10">
        <f>E25</f>
        <v>67.83</v>
      </c>
    </row>
    <row r="25" spans="1:5" ht="37.5" hidden="1" customHeight="1">
      <c r="A25" s="45"/>
      <c r="B25" s="47"/>
      <c r="C25" s="20" t="s">
        <v>6</v>
      </c>
      <c r="D25" s="19">
        <v>67.83</v>
      </c>
      <c r="E25" s="19">
        <v>67.83</v>
      </c>
    </row>
    <row r="26" spans="1:5" ht="18.75" hidden="1" customHeight="1">
      <c r="A26" s="38" t="s">
        <v>26</v>
      </c>
      <c r="B26" s="40" t="s">
        <v>14</v>
      </c>
      <c r="C26" s="9" t="s">
        <v>22</v>
      </c>
      <c r="D26" s="10">
        <f>D27+D28</f>
        <v>72757.349999999991</v>
      </c>
      <c r="E26" s="10">
        <f>E27+E28</f>
        <v>47146.1</v>
      </c>
    </row>
    <row r="27" spans="1:5" ht="37.5" hidden="1" customHeight="1">
      <c r="A27" s="42"/>
      <c r="B27" s="43"/>
      <c r="C27" s="18" t="s">
        <v>8</v>
      </c>
      <c r="D27" s="11">
        <v>19451.259999999998</v>
      </c>
      <c r="E27" s="11">
        <v>11169.56</v>
      </c>
    </row>
    <row r="28" spans="1:5" ht="56.25" hidden="1" customHeight="1">
      <c r="A28" s="39"/>
      <c r="B28" s="41"/>
      <c r="C28" s="18" t="s">
        <v>15</v>
      </c>
      <c r="D28" s="11">
        <v>53306.09</v>
      </c>
      <c r="E28" s="11">
        <v>35976.54</v>
      </c>
    </row>
    <row r="29" spans="1:5" ht="18.75" customHeight="1">
      <c r="A29" s="38" t="s">
        <v>27</v>
      </c>
      <c r="B29" s="40" t="s">
        <v>28</v>
      </c>
      <c r="C29" s="9" t="s">
        <v>22</v>
      </c>
      <c r="D29" s="10">
        <f>D30+D31+D32+D33</f>
        <v>139355.53</v>
      </c>
      <c r="E29" s="10">
        <f>E30+E31+E32+E33</f>
        <v>94914.21</v>
      </c>
    </row>
    <row r="30" spans="1:5" ht="18.75" hidden="1" customHeight="1">
      <c r="A30" s="42"/>
      <c r="B30" s="43"/>
      <c r="C30" s="23"/>
      <c r="D30" s="11"/>
      <c r="E30" s="11"/>
    </row>
    <row r="31" spans="1:5" ht="37.5" hidden="1" customHeight="1">
      <c r="A31" s="42"/>
      <c r="B31" s="43"/>
      <c r="C31" s="18" t="s">
        <v>3</v>
      </c>
      <c r="D31" s="19">
        <v>139090.48000000001</v>
      </c>
      <c r="E31" s="19">
        <v>94666.63</v>
      </c>
    </row>
    <row r="32" spans="1:5" ht="56.25" hidden="1" customHeight="1">
      <c r="A32" s="42"/>
      <c r="B32" s="43"/>
      <c r="C32" s="23" t="s">
        <v>7</v>
      </c>
      <c r="D32" s="11"/>
      <c r="E32" s="11"/>
    </row>
    <row r="33" spans="1:5" ht="37.5" hidden="1" customHeight="1">
      <c r="A33" s="39"/>
      <c r="B33" s="41"/>
      <c r="C33" s="18" t="s">
        <v>16</v>
      </c>
      <c r="D33" s="11">
        <v>265.05</v>
      </c>
      <c r="E33" s="11">
        <v>247.58</v>
      </c>
    </row>
    <row r="34" spans="1:5" ht="18.75" hidden="1" customHeight="1">
      <c r="A34" s="38" t="s">
        <v>30</v>
      </c>
      <c r="B34" s="40" t="s">
        <v>29</v>
      </c>
      <c r="C34" s="9" t="s">
        <v>22</v>
      </c>
      <c r="D34" s="10">
        <f>D35</f>
        <v>1085805.92</v>
      </c>
      <c r="E34" s="10">
        <f>E35</f>
        <v>743808.55</v>
      </c>
    </row>
    <row r="35" spans="1:5" ht="37.5" hidden="1" customHeight="1">
      <c r="A35" s="39"/>
      <c r="B35" s="41"/>
      <c r="C35" s="18" t="s">
        <v>16</v>
      </c>
      <c r="D35" s="11">
        <v>1085805.92</v>
      </c>
      <c r="E35" s="11">
        <v>743808.55</v>
      </c>
    </row>
    <row r="36" spans="1:5" ht="18.75" hidden="1" customHeight="1">
      <c r="A36" s="38" t="s">
        <v>31</v>
      </c>
      <c r="B36" s="40" t="s">
        <v>17</v>
      </c>
      <c r="C36" s="9" t="s">
        <v>22</v>
      </c>
      <c r="D36" s="10">
        <f>D37+D38+D39+D40</f>
        <v>82769.310000000012</v>
      </c>
      <c r="E36" s="10">
        <f>E37+E38+E39+E40</f>
        <v>54743.47</v>
      </c>
    </row>
    <row r="37" spans="1:5" ht="37.5" hidden="1" customHeight="1">
      <c r="A37" s="42"/>
      <c r="B37" s="43"/>
      <c r="C37" s="18" t="s">
        <v>18</v>
      </c>
      <c r="D37" s="11">
        <v>80718.600000000006</v>
      </c>
      <c r="E37" s="11">
        <v>52778.07</v>
      </c>
    </row>
    <row r="38" spans="1:5" ht="37.5" hidden="1" customHeight="1">
      <c r="A38" s="42"/>
      <c r="B38" s="43"/>
      <c r="C38" s="23" t="s">
        <v>6</v>
      </c>
      <c r="D38" s="11"/>
      <c r="E38" s="11"/>
    </row>
    <row r="39" spans="1:5" ht="56.25" hidden="1" customHeight="1">
      <c r="A39" s="42"/>
      <c r="B39" s="43"/>
      <c r="C39" s="18" t="s">
        <v>13</v>
      </c>
      <c r="D39" s="11">
        <v>1250.71</v>
      </c>
      <c r="E39" s="11">
        <v>1222.93</v>
      </c>
    </row>
    <row r="40" spans="1:5" ht="56.25" hidden="1" customHeight="1">
      <c r="A40" s="39"/>
      <c r="B40" s="41"/>
      <c r="C40" s="18" t="s">
        <v>10</v>
      </c>
      <c r="D40" s="11">
        <v>800</v>
      </c>
      <c r="E40" s="11">
        <v>742.47</v>
      </c>
    </row>
    <row r="41" spans="1:5" ht="18.75" hidden="1" customHeight="1">
      <c r="A41" s="12"/>
      <c r="B41" s="13"/>
      <c r="C41" s="13"/>
      <c r="D41" s="14">
        <f>D7+D21+D24+D26+D29+D34+D36</f>
        <v>1983571.3900000001</v>
      </c>
      <c r="E41" s="14">
        <f>E7+E21+E24+E26+E29+E34+E36</f>
        <v>1149375.33</v>
      </c>
    </row>
    <row r="42" spans="1:5" ht="18.75" hidden="1"/>
    <row r="43" spans="1:5" ht="37.5">
      <c r="C43" s="18" t="s">
        <v>3</v>
      </c>
      <c r="D43" s="35">
        <f>Бюджет!D8+Бюджет!D31</f>
        <v>132976.43</v>
      </c>
      <c r="E43" s="35">
        <f>Бюджет!E8+Бюджет!E31</f>
        <v>28166.07</v>
      </c>
    </row>
    <row r="44" spans="1:5" ht="75">
      <c r="C44" s="18" t="s">
        <v>4</v>
      </c>
      <c r="D44" s="35">
        <f>Бюджет!D9</f>
        <v>40983.864000000001</v>
      </c>
      <c r="E44" s="35">
        <f>Бюджет!E9</f>
        <v>4463.95</v>
      </c>
    </row>
    <row r="45" spans="1:5" ht="56.25">
      <c r="C45" s="18" t="s">
        <v>5</v>
      </c>
      <c r="D45" s="35">
        <f>Бюджет!D10</f>
        <v>159050.7677</v>
      </c>
      <c r="E45" s="35">
        <f>Бюджет!E10</f>
        <v>6339.86</v>
      </c>
    </row>
    <row r="46" spans="1:5" ht="37.5">
      <c r="C46" s="18" t="s">
        <v>6</v>
      </c>
      <c r="D46" s="35">
        <f>Бюджет!D11+Бюджет!D25</f>
        <v>44003.86</v>
      </c>
      <c r="E46" s="35">
        <f>Бюджет!E11+Бюджет!E25</f>
        <v>7665.02</v>
      </c>
    </row>
    <row r="47" spans="1:5" ht="56.25">
      <c r="C47" s="18" t="s">
        <v>7</v>
      </c>
      <c r="D47" s="35">
        <f>Бюджет!D12</f>
        <v>5915.4</v>
      </c>
      <c r="E47" s="35">
        <f>Бюджет!E12</f>
        <v>28.28</v>
      </c>
    </row>
    <row r="48" spans="1:5" ht="37.5">
      <c r="C48" s="18" t="s">
        <v>8</v>
      </c>
      <c r="D48" s="35">
        <f>Бюджет!D13+Бюджет!D27</f>
        <v>18524.579999999998</v>
      </c>
      <c r="E48" s="35">
        <f>Бюджет!E13+Бюджет!E27</f>
        <v>2329.92</v>
      </c>
    </row>
    <row r="49" spans="1:5" ht="37.5">
      <c r="C49" s="18" t="s">
        <v>9</v>
      </c>
      <c r="D49" s="35">
        <f>Бюджет!D14+Бюджет!D23</f>
        <v>33851.990000000005</v>
      </c>
      <c r="E49" s="35">
        <f>Бюджет!E14+Бюджет!E23</f>
        <v>6463.4800000000005</v>
      </c>
    </row>
    <row r="50" spans="1:5" ht="56.25">
      <c r="A50" s="1"/>
      <c r="C50" s="18" t="s">
        <v>13</v>
      </c>
      <c r="D50" s="35">
        <f>Бюджет!D15+Бюджет!D39</f>
        <v>25416.743709999999</v>
      </c>
      <c r="E50" s="35">
        <f>Бюджет!E15+Бюджет!E39</f>
        <v>303.36</v>
      </c>
    </row>
    <row r="51" spans="1:5" ht="56.25">
      <c r="A51" s="1"/>
      <c r="C51" s="18" t="s">
        <v>10</v>
      </c>
      <c r="D51" s="35">
        <f>Бюджет!D16+Бюджет!D40</f>
        <v>2230</v>
      </c>
      <c r="E51" s="35">
        <f>Бюджет!E16+Бюджет!E40</f>
        <v>261.67</v>
      </c>
    </row>
    <row r="52" spans="1:5" ht="56.25">
      <c r="C52" s="18" t="s">
        <v>11</v>
      </c>
      <c r="D52" s="35">
        <f>Бюджет!D17</f>
        <v>9229.0300000000007</v>
      </c>
      <c r="E52" s="35">
        <f>Бюджет!E17</f>
        <v>1986.69</v>
      </c>
    </row>
    <row r="53" spans="1:5" ht="37.5">
      <c r="C53" s="18" t="s">
        <v>12</v>
      </c>
      <c r="D53" s="35">
        <f>Бюджет!D18</f>
        <v>4900.66</v>
      </c>
      <c r="E53" s="35">
        <f>Бюджет!E18</f>
        <v>974.04</v>
      </c>
    </row>
    <row r="54" spans="1:5" ht="18.75">
      <c r="C54" s="18" t="s">
        <v>34</v>
      </c>
      <c r="D54" s="26">
        <f>Бюджет!D19</f>
        <v>30</v>
      </c>
      <c r="E54" s="26">
        <f>Бюджет!E19</f>
        <v>0</v>
      </c>
    </row>
    <row r="55" spans="1:5" ht="75">
      <c r="C55" s="18" t="s">
        <v>35</v>
      </c>
      <c r="D55" s="35">
        <f>Бюджет!D20</f>
        <v>135567.46</v>
      </c>
      <c r="E55" s="35">
        <f>Бюджет!E20</f>
        <v>0</v>
      </c>
    </row>
    <row r="56" spans="1:5" ht="56.25">
      <c r="C56" s="18" t="s">
        <v>15</v>
      </c>
      <c r="D56" s="35">
        <f>Бюджет!D28</f>
        <v>57395.91</v>
      </c>
      <c r="E56" s="35">
        <f>Бюджет!E28</f>
        <v>12985.4</v>
      </c>
    </row>
    <row r="57" spans="1:5" ht="37.5">
      <c r="C57" s="18" t="s">
        <v>16</v>
      </c>
      <c r="D57" s="35">
        <f>Бюджет!D35+Бюджет!D33</f>
        <v>1286646.22</v>
      </c>
      <c r="E57" s="35">
        <f>Бюджет!E35+Бюджет!E33</f>
        <v>251184.55000000002</v>
      </c>
    </row>
    <row r="58" spans="1:5" ht="37.5">
      <c r="C58" s="18" t="s">
        <v>18</v>
      </c>
      <c r="D58" s="35">
        <f>Бюджет!D37</f>
        <v>95026.13</v>
      </c>
      <c r="E58" s="35">
        <f>Бюджет!E37</f>
        <v>18525.87</v>
      </c>
    </row>
    <row r="59" spans="1:5" ht="18.75">
      <c r="C59" s="21" t="s">
        <v>37</v>
      </c>
      <c r="D59" s="35">
        <f>SUM(D43:D58)</f>
        <v>2051749.0454099998</v>
      </c>
      <c r="E59" s="35">
        <f>SUM(E43:E58)</f>
        <v>341678.16000000003</v>
      </c>
    </row>
    <row r="60" spans="1:5" ht="18.75">
      <c r="D60" s="22"/>
      <c r="E60" s="22"/>
    </row>
    <row r="61" spans="1:5" ht="18.75"/>
    <row r="62" spans="1:5" ht="18.75"/>
    <row r="63" spans="1:5" ht="18.75"/>
  </sheetData>
  <mergeCells count="16">
    <mergeCell ref="C2:E2"/>
    <mergeCell ref="C3:E3"/>
    <mergeCell ref="A7:A20"/>
    <mergeCell ref="B7:B20"/>
    <mergeCell ref="A21:A23"/>
    <mergeCell ref="B21:B23"/>
    <mergeCell ref="A34:A35"/>
    <mergeCell ref="B34:B35"/>
    <mergeCell ref="A36:A40"/>
    <mergeCell ref="B36:B40"/>
    <mergeCell ref="A24:A25"/>
    <mergeCell ref="B24:B25"/>
    <mergeCell ref="A26:A28"/>
    <mergeCell ref="B26:B28"/>
    <mergeCell ref="A29:A33"/>
    <mergeCell ref="B29:B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Бюджет</vt:lpstr>
      <vt:lpstr>Лист1</vt:lpstr>
      <vt:lpstr>Бюджет!APPT</vt:lpstr>
      <vt:lpstr>Бюджет!FIO</vt:lpstr>
      <vt:lpstr>Бюджет!SIGN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2017-10-30T09:49:36Z</cp:lastPrinted>
  <dcterms:created xsi:type="dcterms:W3CDTF">2002-03-11T10:22:12Z</dcterms:created>
  <dcterms:modified xsi:type="dcterms:W3CDTF">2019-04-11T05:09:12Z</dcterms:modified>
</cp:coreProperties>
</file>