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1"/>
  </bookViews>
  <sheets>
    <sheet name="Январь" sheetId="1" r:id="rId1"/>
    <sheet name="Февраль" sheetId="2" r:id="rId2"/>
    <sheet name="май1" sheetId="3" state="hidden" r:id="rId3"/>
  </sheets>
  <definedNames>
    <definedName name="_xlnm.Print_Titles" localSheetId="2">'май1'!$4:$5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<sst xmlns="http://schemas.openxmlformats.org/spreadsheetml/2006/main" count="522" uniqueCount="158">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</sst>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3" sqref="D63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150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f>B8+B16+B21+B26+B29</f>
        <v>588694.93</v>
      </c>
      <c r="C7" s="35">
        <f>C8+C16+C21+C26+C29</f>
        <v>29258.8</v>
      </c>
      <c r="D7" s="35">
        <f>D8+D16+D21+D26+D29+D36+D45+D46+D47+D51+D62</f>
        <v>34369.89031</v>
      </c>
      <c r="E7" s="26">
        <v>4.965392559980632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v>3.219829228170159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v>3.677727956879093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47">
        <v>3.201031899489372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v>3.272101341737949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v>1.1055338816688618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v>1.4850758712689678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v>3.1105153257198834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v>0.11515230521878937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v>7.660487270554653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v>7.662696763233513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v>7.923930269413629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v>7.816024839600479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v>9.114474929044466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v>10.898822910329365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v>4.051498596971627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>
        <v>100.30560611576264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v>45.19640404110661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v>8.632121519778204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v>3.1253298344654623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v>2.3058490133566707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v>4.261108640278171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v>4.308004795299116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v>4.329151937935997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v>2.439024390243903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v>6.105867572723875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v>9.03626220362622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v>0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v>5.136054421768708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v>2.2555273296946368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/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v>6.287714407893695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v>1.3214138923140155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v>64.9142240006646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v>3.005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0</v>
      </c>
      <c r="H49" s="26">
        <v>0</v>
      </c>
      <c r="I49" s="28">
        <v>0</v>
      </c>
    </row>
    <row r="50" spans="1:9" ht="52.5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v>3.005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v>5.750597436454486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v>3.2097547854933435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v>4.963338464106228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v>2.0856461602846825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v>2.4141802291490633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v>3.598614560368527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v>3.4677268647560497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 t="s">
        <v>112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s">
        <v>112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v>2.656409687662987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5" t="s">
        <v>22</v>
      </c>
      <c r="B77" s="86"/>
      <c r="C77" s="86"/>
      <c r="D77" s="86"/>
      <c r="E77" s="86"/>
      <c r="F77" s="86"/>
      <c r="G77" s="86"/>
      <c r="H77" s="86"/>
      <c r="I77" s="87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 aca="true" t="shared" si="1" ref="E103:E121">$D:$D/$B:$B*100</f>
        <v>3.1849018428964406</v>
      </c>
      <c r="F103" s="29">
        <f aca="true" t="shared" si="2" ref="F103:F111"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 t="shared" si="1"/>
        <v>2.9252299185638804</v>
      </c>
      <c r="F104" s="29">
        <f t="shared" si="2"/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 t="shared" si="1"/>
        <v>2.2653752181154627</v>
      </c>
      <c r="F105" s="29">
        <f t="shared" si="2"/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 t="shared" si="1"/>
        <v>0</v>
      </c>
      <c r="F106" s="29">
        <f t="shared" si="2"/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 t="shared" si="1"/>
        <v>1.0457083590829106</v>
      </c>
      <c r="F107" s="29">
        <f t="shared" si="2"/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 t="shared" si="1"/>
        <v>2.122903229682862</v>
      </c>
      <c r="F108" s="29">
        <f t="shared" si="2"/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 t="shared" si="1"/>
        <v>1.2063362133104132</v>
      </c>
      <c r="F109" s="26">
        <f t="shared" si="2"/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 t="shared" si="1"/>
        <v>1.6958886388936907</v>
      </c>
      <c r="F110" s="29">
        <f t="shared" si="2"/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 t="shared" si="1"/>
        <v>0.06733643978775554</v>
      </c>
      <c r="F111" s="29">
        <f t="shared" si="2"/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 t="shared" si="1"/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 t="shared" si="1"/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 t="shared" si="1"/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 t="shared" si="1"/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 t="shared" si="1"/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 t="shared" si="1"/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153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v>71063.33</v>
      </c>
      <c r="C129" s="27"/>
      <c r="D129" s="27" t="s">
        <v>149</v>
      </c>
      <c r="E129" s="28"/>
      <c r="F129" s="28"/>
      <c r="G129" s="27">
        <f>G131+G132</f>
        <v>29016</v>
      </c>
      <c r="H129" s="37"/>
      <c r="I129" s="27" t="e">
        <f>I131+I132</f>
        <v>#VALUE!</v>
      </c>
    </row>
    <row r="130" spans="1:9" ht="12" customHeight="1">
      <c r="A130" s="1" t="s">
        <v>6</v>
      </c>
      <c r="B130" s="44"/>
      <c r="C130" s="28"/>
      <c r="D130" s="28" t="s">
        <v>149</v>
      </c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30548.4</v>
      </c>
      <c r="C131" s="28"/>
      <c r="D131" s="28" t="s">
        <v>149</v>
      </c>
      <c r="E131" s="28"/>
      <c r="F131" s="28"/>
      <c r="G131" s="28">
        <v>917</v>
      </c>
      <c r="H131" s="37"/>
      <c r="I131" s="28" t="str">
        <f>D131</f>
        <v>-</v>
      </c>
    </row>
    <row r="132" spans="1:9" ht="12.75">
      <c r="A132" s="1" t="s">
        <v>60</v>
      </c>
      <c r="B132" s="44">
        <v>40514.93</v>
      </c>
      <c r="C132" s="28"/>
      <c r="D132" s="28" t="s">
        <v>149</v>
      </c>
      <c r="E132" s="28"/>
      <c r="F132" s="28"/>
      <c r="G132" s="28">
        <f>29016-G131</f>
        <v>28099</v>
      </c>
      <c r="H132" s="37"/>
      <c r="I132" s="28" t="str">
        <f>D132</f>
        <v>-</v>
      </c>
    </row>
    <row r="133" spans="1:9" ht="12.75">
      <c r="A133" s="3" t="s">
        <v>99</v>
      </c>
      <c r="B133" s="43">
        <f>B134-B135</f>
        <v>64460</v>
      </c>
      <c r="C133" s="40"/>
      <c r="D133" s="40" t="s">
        <v>149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44">
        <v>98076.83</v>
      </c>
      <c r="C134" s="38"/>
      <c r="D134" s="38" t="s">
        <v>149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4">
        <v>33616.83</v>
      </c>
      <c r="C135" s="38"/>
      <c r="D135" s="38" t="s">
        <v>149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2" sqref="D62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155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f>B8+B16+B21+B26+B29</f>
        <v>588694.93</v>
      </c>
      <c r="C7" s="35">
        <f>C8+C16+C21+C26+C29</f>
        <v>68764.37000000001</v>
      </c>
      <c r="D7" s="35">
        <f>D8+D16+D21+D26+D29+D36+D45+D46+D47+D51+D62</f>
        <v>113472.67648000001</v>
      </c>
      <c r="E7" s="26">
        <v>4.965392559980632</v>
      </c>
      <c r="F7" s="26">
        <v>27699.089999999997</v>
      </c>
      <c r="G7" s="35">
        <v>61965.03999999999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v>3.219829228170159</v>
      </c>
      <c r="F8" s="26">
        <v>10645.39</v>
      </c>
      <c r="G8" s="26">
        <v>34973.11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v>3.677727956879093</v>
      </c>
      <c r="F9" s="26">
        <v>200.86</v>
      </c>
      <c r="G9" s="27">
        <v>776.89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47">
        <v>3.201031899489372</v>
      </c>
      <c r="F10" s="26">
        <v>10444.529999999999</v>
      </c>
      <c r="G10" s="35">
        <v>34196.22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v>3.272101341737949</v>
      </c>
      <c r="F11" s="26">
        <v>10058</v>
      </c>
      <c r="G11" s="28">
        <v>33806.99</v>
      </c>
      <c r="H11" s="26">
        <v>96.26963611055875</v>
      </c>
      <c r="I11" s="28">
        <v>9682.8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v>1.1055338816688618</v>
      </c>
      <c r="F12" s="26">
        <v>81.56</v>
      </c>
      <c r="G12" s="28">
        <v>74.97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v>1.4850758712689678</v>
      </c>
      <c r="F13" s="26">
        <v>117.15</v>
      </c>
      <c r="G13" s="28">
        <v>89.97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v>3.1105153257198834</v>
      </c>
      <c r="F14" s="26">
        <v>187.82</v>
      </c>
      <c r="G14" s="28">
        <v>224.29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v>7.660487270554653</v>
      </c>
      <c r="F16" s="26">
        <v>1853.18</v>
      </c>
      <c r="G16" s="28">
        <v>1859.56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v>7.662696763233513</v>
      </c>
      <c r="F17" s="26">
        <v>844.23</v>
      </c>
      <c r="G17" s="28">
        <v>873.24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v>7.923930269413629</v>
      </c>
      <c r="F18" s="26">
        <v>5.74</v>
      </c>
      <c r="G18" s="28">
        <v>5.61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v>7.816024839600479</v>
      </c>
      <c r="F19" s="26">
        <v>1158.41</v>
      </c>
      <c r="G19" s="28">
        <v>1157.81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v>9.114474929044466</v>
      </c>
      <c r="F20" s="26">
        <v>-155.2</v>
      </c>
      <c r="G20" s="35">
        <v>-177.1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v>10.898822910329365</v>
      </c>
      <c r="F21" s="26">
        <v>7362.96</v>
      </c>
      <c r="G21" s="28">
        <v>13248.57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v>4.051498596971627</v>
      </c>
      <c r="F22" s="26"/>
      <c r="G22" s="28">
        <v>6204.66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>
        <v>100.30560611576264</v>
      </c>
      <c r="F23" s="26">
        <v>7198.75</v>
      </c>
      <c r="G23" s="28">
        <v>6171.05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v>45.19640404110661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v>8.632121519778204</v>
      </c>
      <c r="F25" s="26">
        <v>50.63</v>
      </c>
      <c r="G25" s="28">
        <v>612.94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v>3.1253298344654623</v>
      </c>
      <c r="F26" s="26">
        <v>2465.82</v>
      </c>
      <c r="G26" s="28">
        <v>2591.2599999999998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v>2.3058490133566707</v>
      </c>
      <c r="F27" s="26">
        <v>536.1</v>
      </c>
      <c r="G27" s="35">
        <v>839.39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v>4.261108640278171</v>
      </c>
      <c r="F28" s="26">
        <v>1929.72</v>
      </c>
      <c r="G28" s="28">
        <v>1751.87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v>4.308004795299116</v>
      </c>
      <c r="F29" s="26">
        <v>793.07</v>
      </c>
      <c r="G29" s="28">
        <v>2042.6499999999999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v>4.329151937935997</v>
      </c>
      <c r="F30" s="26">
        <v>793.07</v>
      </c>
      <c r="G30" s="28">
        <v>2026.05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v>2.439024390243903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v>0</v>
      </c>
      <c r="F32" s="26">
        <v>0</v>
      </c>
      <c r="G32" s="28">
        <v>15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0.02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v>6.105867572723875</v>
      </c>
      <c r="F36" s="26">
        <v>3247.05</v>
      </c>
      <c r="G36" s="28">
        <v>6315.38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v>9.03626220362622</v>
      </c>
      <c r="F38" s="26">
        <v>2393.3</v>
      </c>
      <c r="G38" s="28">
        <v>3538.1000000000004</v>
      </c>
      <c r="H38" s="26">
        <v>97.4570676471817</v>
      </c>
      <c r="I38" s="28">
        <v>2332.44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v>0</v>
      </c>
      <c r="F39" s="26">
        <v>75.44</v>
      </c>
      <c r="G39" s="28">
        <v>14.79</v>
      </c>
      <c r="H39" s="26" t="s">
        <v>111</v>
      </c>
      <c r="I39" s="28"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v>5.136054421768708</v>
      </c>
      <c r="F40" s="26">
        <v>3.43</v>
      </c>
      <c r="G40" s="28">
        <v>34.31</v>
      </c>
      <c r="H40" s="26">
        <v>528.2798833819242</v>
      </c>
      <c r="I40" s="28">
        <v>18.12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v>2.2555273296946368</v>
      </c>
      <c r="F41" s="26">
        <v>538.73</v>
      </c>
      <c r="G41" s="28">
        <v>1858.72</v>
      </c>
      <c r="H41" s="26">
        <v>72.6653425649212</v>
      </c>
      <c r="I41" s="28">
        <v>391.47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/>
      <c r="F42" s="26"/>
      <c r="G42" s="27">
        <v>0</v>
      </c>
      <c r="H42" s="26"/>
      <c r="I42" s="27"/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v>6.287714407893695</v>
      </c>
      <c r="F44" s="26">
        <v>236.15</v>
      </c>
      <c r="G44" s="35">
        <v>869.46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v>1.3214138923140155</v>
      </c>
      <c r="F45" s="26">
        <v>43.6</v>
      </c>
      <c r="G45" s="28">
        <v>104.35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v>64.9142240006646</v>
      </c>
      <c r="F46" s="26">
        <v>561.58</v>
      </c>
      <c r="G46" s="28">
        <v>481.81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v>3.005</v>
      </c>
      <c r="F47" s="26">
        <v>585.5</v>
      </c>
      <c r="G47" s="28">
        <v>90.34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0</v>
      </c>
      <c r="H49" s="26">
        <v>0</v>
      </c>
      <c r="I49" s="28"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v>3.005</v>
      </c>
      <c r="F50" s="26">
        <v>548.36</v>
      </c>
      <c r="G50" s="28">
        <v>90.34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v>5.750597436454486</v>
      </c>
      <c r="F51" s="26">
        <v>179.73</v>
      </c>
      <c r="G51" s="28">
        <v>253.91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v>3.2097547854933435</v>
      </c>
      <c r="F62" s="26">
        <v>-38.79</v>
      </c>
      <c r="G62" s="35">
        <v>4.08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v>4.963338464106228</v>
      </c>
      <c r="F63" s="26">
        <v>27699.089999999997</v>
      </c>
      <c r="G63" s="28">
        <v>61965.03999999999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v>2.0856461602846825</v>
      </c>
      <c r="F64" s="26">
        <v>43822.57000000001</v>
      </c>
      <c r="G64" s="28">
        <v>180429.16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v>2.4141802291490633</v>
      </c>
      <c r="F65" s="26">
        <v>46091.770000000004</v>
      </c>
      <c r="G65" s="28">
        <v>183274.46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v>3.598614560368527</v>
      </c>
      <c r="F66" s="26">
        <v>15902.8</v>
      </c>
      <c r="G66" s="28">
        <v>70967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v>0</v>
      </c>
      <c r="F67" s="26">
        <v>0</v>
      </c>
      <c r="G67" s="28">
        <v>4363.09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v>3.4677268647560497</v>
      </c>
      <c r="F68" s="26">
        <v>30188.97</v>
      </c>
      <c r="G68" s="27">
        <v>104153.94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v>0</v>
      </c>
      <c r="F69" s="26">
        <v>0</v>
      </c>
      <c r="G69" s="35">
        <v>3790.43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 t="s">
        <v>112</v>
      </c>
      <c r="F70" s="26">
        <v>0</v>
      </c>
      <c r="G70" s="35"/>
      <c r="H70" s="26" t="s">
        <v>112</v>
      </c>
      <c r="I70" s="28"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s">
        <v>112</v>
      </c>
      <c r="F71" s="26">
        <v>-2269.2</v>
      </c>
      <c r="G71" s="35">
        <v>-2845.2999999999993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v>2.656409687662987</v>
      </c>
      <c r="F72" s="26">
        <v>71521.66</v>
      </c>
      <c r="G72" s="35">
        <v>242394.2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5" t="s">
        <v>22</v>
      </c>
      <c r="B77" s="86"/>
      <c r="C77" s="86"/>
      <c r="D77" s="86"/>
      <c r="E77" s="86"/>
      <c r="F77" s="86"/>
      <c r="G77" s="86"/>
      <c r="H77" s="86"/>
      <c r="I77" s="87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13898.8692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</f>
        <v>656.6261999999999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 aca="true" t="shared" si="0" ref="I81:I124">D81</f>
        <v>6398.15301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1903.4766200000001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4885.014190000001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D87</f>
        <v>41.59918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</f>
        <v>41.59918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 t="shared" si="0"/>
        <v>510.76890999999995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 t="shared" si="0"/>
        <v>5082.763539999999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 t="shared" si="0"/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 t="shared" si="0"/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 t="shared" si="0"/>
        <v>1222.2028899999998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 t="shared" si="0"/>
        <v>7258.836570000001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 t="shared" si="0"/>
        <v>4603.010490000001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 t="shared" si="0"/>
        <v>2655.8260800000003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 t="shared" si="0"/>
        <v>182186.99302999998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 aca="true" t="shared" si="1" ref="E103:E120">$D:$D/$B:$B*100</f>
        <v>11.860899546693586</v>
      </c>
      <c r="F103" s="29">
        <f aca="true" t="shared" si="2" ref="F103:F111">$D:$D/$C:$C*100</f>
        <v>99.99399044436062</v>
      </c>
      <c r="G103" s="36">
        <v>67351.3</v>
      </c>
      <c r="H103" s="29">
        <f>$D:$D/$G:$G*100</f>
        <v>105.94509241840915</v>
      </c>
      <c r="I103" s="36">
        <f t="shared" si="0"/>
        <v>71355.39703000001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 t="shared" si="1"/>
        <v>11.4489228474869</v>
      </c>
      <c r="F104" s="29">
        <f t="shared" si="2"/>
        <v>98.57795583898442</v>
      </c>
      <c r="G104" s="36">
        <v>66726.5</v>
      </c>
      <c r="H104" s="29">
        <f>$D:$D/$G:$G*100</f>
        <v>109.25005852247607</v>
      </c>
      <c r="I104" s="36">
        <f t="shared" si="0"/>
        <v>72898.74029999999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 t="shared" si="1"/>
        <v>10.763162269968166</v>
      </c>
      <c r="F105" s="29">
        <f t="shared" si="2"/>
        <v>97.16130038169194</v>
      </c>
      <c r="G105" s="36">
        <v>14222.7</v>
      </c>
      <c r="H105" s="29">
        <f>$D:$D/$G:$G*100</f>
        <v>106.80098841992024</v>
      </c>
      <c r="I105" s="36">
        <f t="shared" si="0"/>
        <v>15189.98418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 t="shared" si="1"/>
        <v>0.9619501780194384</v>
      </c>
      <c r="F106" s="29">
        <f t="shared" si="2"/>
        <v>100</v>
      </c>
      <c r="G106" s="36">
        <v>55.2</v>
      </c>
      <c r="H106" s="29">
        <v>0</v>
      </c>
      <c r="I106" s="36">
        <f t="shared" si="0"/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 t="shared" si="1"/>
        <v>4.713235479298965</v>
      </c>
      <c r="F107" s="29">
        <f t="shared" si="2"/>
        <v>100</v>
      </c>
      <c r="G107" s="36">
        <v>2633.9</v>
      </c>
      <c r="H107" s="29">
        <f>$D:$D/$G:$G*100</f>
        <v>93.57709328372376</v>
      </c>
      <c r="I107" s="36">
        <f t="shared" si="0"/>
        <v>2464.72706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 t="shared" si="1"/>
        <v>11.802365963271463</v>
      </c>
      <c r="F108" s="29">
        <f t="shared" si="2"/>
        <v>97.93147919612794</v>
      </c>
      <c r="G108" s="28">
        <v>18299.3</v>
      </c>
      <c r="H108" s="29">
        <f>$D:$D/$G:$G*100</f>
        <v>110.72415043198376</v>
      </c>
      <c r="I108" s="36">
        <f t="shared" si="0"/>
        <v>20261.74446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 t="shared" si="1"/>
        <v>5.1917560616725655</v>
      </c>
      <c r="F109" s="26">
        <f t="shared" si="2"/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 t="shared" si="0"/>
        <v>14619.80097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 t="shared" si="1"/>
        <v>7.284454051862325</v>
      </c>
      <c r="F110" s="29">
        <f t="shared" si="2"/>
        <v>92.28348798699996</v>
      </c>
      <c r="G110" s="36">
        <v>13061.8</v>
      </c>
      <c r="H110" s="29">
        <f>$D:$D/$G:$G*100</f>
        <v>109.83559693151021</v>
      </c>
      <c r="I110" s="36">
        <f t="shared" si="0"/>
        <v>14346.506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 t="shared" si="1"/>
        <v>0.32285456652107813</v>
      </c>
      <c r="F111" s="29">
        <f t="shared" si="2"/>
        <v>76.8745095749203</v>
      </c>
      <c r="G111" s="36">
        <v>359.4</v>
      </c>
      <c r="H111" s="29">
        <v>0</v>
      </c>
      <c r="I111" s="36">
        <f t="shared" si="0"/>
        <v>273.29497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 t="shared" si="1"/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6">
        <f t="shared" si="0"/>
        <v>8758.95276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 t="shared" si="1"/>
        <v>7.250933929031704</v>
      </c>
      <c r="F115" s="29">
        <v>0</v>
      </c>
      <c r="G115" s="36">
        <v>231.7</v>
      </c>
      <c r="H115" s="29">
        <v>0</v>
      </c>
      <c r="I115" s="36">
        <f t="shared" si="0"/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 t="shared" si="1"/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 t="shared" si="0"/>
        <v>7887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 t="shared" si="1"/>
        <v>0.6091334848897219</v>
      </c>
      <c r="F117" s="29">
        <v>0</v>
      </c>
      <c r="G117" s="28">
        <v>623.4</v>
      </c>
      <c r="H117" s="29">
        <v>0</v>
      </c>
      <c r="I117" s="36">
        <f t="shared" si="0"/>
        <v>512.68483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 t="shared" si="1"/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 t="shared" si="0"/>
        <v>148.28388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 t="shared" si="1"/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6">
        <f t="shared" si="0"/>
        <v>10623.72898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 t="shared" si="1"/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 t="shared" si="0"/>
        <v>9797.77285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 t="shared" si="0"/>
        <v>372.49014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 t="shared" si="0"/>
        <v>453.46599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I78+I87+I88+I89+I95+I102+I109+I112+I114+I119+I123</f>
        <v>242984.32697999998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0">
        <f>I72-I125</f>
        <v>-170764.36698</v>
      </c>
    </row>
    <row r="127" spans="1:9" ht="24" customHeight="1">
      <c r="A127" s="1" t="s">
        <v>57</v>
      </c>
      <c r="B127" s="28" t="s">
        <v>157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v>71063.33</v>
      </c>
      <c r="C128" s="27"/>
      <c r="D128" s="27" t="s">
        <v>149</v>
      </c>
      <c r="E128" s="28"/>
      <c r="F128" s="28"/>
      <c r="G128" s="27">
        <f>G130+G131</f>
        <v>36272.2</v>
      </c>
      <c r="H128" s="37"/>
      <c r="I128" s="27" t="s">
        <v>149</v>
      </c>
    </row>
    <row r="129" spans="1:9" ht="12" customHeight="1">
      <c r="A129" s="1" t="s">
        <v>6</v>
      </c>
      <c r="B129" s="44"/>
      <c r="C129" s="28"/>
      <c r="D129" s="28" t="s">
        <v>149</v>
      </c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v>30548.4</v>
      </c>
      <c r="C130" s="28"/>
      <c r="D130" s="28" t="s">
        <v>149</v>
      </c>
      <c r="E130" s="28"/>
      <c r="F130" s="28"/>
      <c r="G130" s="28">
        <v>7051.7</v>
      </c>
      <c r="H130" s="37"/>
      <c r="I130" s="28" t="str">
        <f>D130</f>
        <v>-</v>
      </c>
    </row>
    <row r="131" spans="1:9" ht="12.75">
      <c r="A131" s="1" t="s">
        <v>60</v>
      </c>
      <c r="B131" s="44">
        <v>40514.93</v>
      </c>
      <c r="C131" s="28"/>
      <c r="D131" s="28" t="s">
        <v>149</v>
      </c>
      <c r="E131" s="28"/>
      <c r="F131" s="28"/>
      <c r="G131" s="28">
        <f>36272.2-G130</f>
        <v>29220.499999999996</v>
      </c>
      <c r="H131" s="37"/>
      <c r="I131" s="28" t="str">
        <f>D131</f>
        <v>-</v>
      </c>
    </row>
    <row r="132" spans="1:9" ht="12.75">
      <c r="A132" s="3" t="s">
        <v>99</v>
      </c>
      <c r="B132" s="43">
        <f>B133-B134</f>
        <v>64460</v>
      </c>
      <c r="C132" s="40"/>
      <c r="D132" s="40" t="s">
        <v>149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141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5">
        <f>G11+G12+G13+G14</f>
        <v>92915.8</v>
      </c>
      <c r="H10" s="55">
        <f t="shared" si="2"/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 t="shared" si="0"/>
        <v>35.554259581825534</v>
      </c>
      <c r="F11" s="50">
        <f t="shared" si="1"/>
        <v>99.79096739130435</v>
      </c>
      <c r="G11" s="66">
        <v>90455.84999999999</v>
      </c>
      <c r="H11" s="50">
        <f t="shared" si="2"/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 t="shared" si="0"/>
        <v>11.717601279264917</v>
      </c>
      <c r="F12" s="50">
        <f t="shared" si="1"/>
        <v>225.4142857142857</v>
      </c>
      <c r="G12" s="66">
        <v>257.14000000000004</v>
      </c>
      <c r="H12" s="50">
        <f t="shared" si="2"/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 t="shared" si="0"/>
        <v>7.116631159058974</v>
      </c>
      <c r="F13" s="50">
        <f t="shared" si="1"/>
        <v>37.13978494623657</v>
      </c>
      <c r="G13" s="66">
        <v>876.32</v>
      </c>
      <c r="H13" s="50">
        <f t="shared" si="2"/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 t="shared" si="0"/>
        <v>53.25153416487021</v>
      </c>
      <c r="F14" s="50">
        <f t="shared" si="1"/>
        <v>140.5772727272727</v>
      </c>
      <c r="G14" s="66">
        <v>1326.49</v>
      </c>
      <c r="H14" s="50">
        <f t="shared" si="2"/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 t="shared" si="0"/>
        <v>35.57133391006645</v>
      </c>
      <c r="F16" s="50">
        <f t="shared" si="1"/>
        <v>92.74609409681314</v>
      </c>
      <c r="G16" s="66">
        <v>4167.41</v>
      </c>
      <c r="H16" s="50">
        <f t="shared" si="2"/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 t="shared" si="0"/>
        <v>43.964285714285715</v>
      </c>
      <c r="F17" s="50">
        <f t="shared" si="1"/>
        <v>98.48</v>
      </c>
      <c r="G17" s="66">
        <v>31.309999999999995</v>
      </c>
      <c r="H17" s="50">
        <f t="shared" si="2"/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 t="shared" si="0"/>
        <v>36.203866803827346</v>
      </c>
      <c r="F18" s="50">
        <f t="shared" si="1"/>
        <v>88.83515875554325</v>
      </c>
      <c r="G18" s="66">
        <v>5784.05</v>
      </c>
      <c r="H18" s="50">
        <f t="shared" si="2"/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 t="shared" si="0"/>
        <v>57.74529378208785</v>
      </c>
      <c r="F19" s="50">
        <f t="shared" si="1"/>
        <v>115.68857142857144</v>
      </c>
      <c r="G19" s="66">
        <v>-757.87</v>
      </c>
      <c r="H19" s="50">
        <f t="shared" si="2"/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 t="shared" si="0"/>
        <v>44.26124778707039</v>
      </c>
      <c r="F21" s="50">
        <f t="shared" si="1"/>
        <v>98.87750085404579</v>
      </c>
      <c r="G21" s="66">
        <v>14665.83</v>
      </c>
      <c r="H21" s="50">
        <f t="shared" si="2"/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 t="shared" si="0"/>
        <v>61.73592493297586</v>
      </c>
      <c r="F22" s="50">
        <f t="shared" si="1"/>
        <v>73.688</v>
      </c>
      <c r="G22" s="66">
        <v>791.92</v>
      </c>
      <c r="H22" s="50">
        <f t="shared" si="2"/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 t="shared" si="0"/>
        <v>26.775808133472367</v>
      </c>
      <c r="F23" s="50">
        <f t="shared" si="1"/>
        <v>130.63695563695566</v>
      </c>
      <c r="G23" s="66">
        <v>196.56</v>
      </c>
      <c r="H23" s="50">
        <f t="shared" si="2"/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 t="shared" si="0"/>
        <v>9.987898772438793</v>
      </c>
      <c r="F25" s="50">
        <f t="shared" si="1"/>
        <v>99.4778947368421</v>
      </c>
      <c r="G25" s="66">
        <v>1611.45</v>
      </c>
      <c r="H25" s="50">
        <f t="shared" si="2"/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 t="shared" si="0"/>
        <v>26.02645651886092</v>
      </c>
      <c r="F26" s="50">
        <f t="shared" si="1"/>
        <v>88.61347716502098</v>
      </c>
      <c r="G26" s="66">
        <v>5102.26</v>
      </c>
      <c r="H26" s="50">
        <f t="shared" si="2"/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 t="shared" si="0"/>
        <v>34.55283002159386</v>
      </c>
      <c r="F28" s="50">
        <f t="shared" si="1"/>
        <v>105.67479166666666</v>
      </c>
      <c r="G28" s="66">
        <v>5722.68</v>
      </c>
      <c r="H28" s="50">
        <f t="shared" si="2"/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 t="shared" si="0"/>
        <v>20.75471698113208</v>
      </c>
      <c r="F29" s="50">
        <f t="shared" si="1"/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 t="shared" si="0"/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 t="shared" si="3"/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 t="shared" si="3"/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 t="shared" si="3"/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 t="shared" si="3"/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 t="shared" si="3"/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 t="shared" si="3"/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 aca="true" t="shared" si="4" ref="F47:F59">$D:$D/$C:$C*100</f>
        <v>161.14754098360655</v>
      </c>
      <c r="G47" s="66">
        <v>62.82</v>
      </c>
      <c r="H47" s="50">
        <f aca="true" t="shared" si="5" ref="H47:H52"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6">
        <v>1035.17</v>
      </c>
      <c r="H48" s="50">
        <f t="shared" si="5"/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 t="shared" si="6"/>
        <v>#DIV/0!</v>
      </c>
      <c r="F50" s="50" t="e">
        <f t="shared" si="4"/>
        <v>#DIV/0!</v>
      </c>
      <c r="G50" s="66"/>
      <c r="H50" s="50" t="e">
        <f t="shared" si="5"/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 t="shared" si="6"/>
        <v>#DIV/0!</v>
      </c>
      <c r="F51" s="50" t="e">
        <f t="shared" si="4"/>
        <v>#DIV/0!</v>
      </c>
      <c r="G51" s="66"/>
      <c r="H51" s="50" t="e">
        <f t="shared" si="5"/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 t="shared" si="6"/>
        <v>#DIV/0!</v>
      </c>
      <c r="F52" s="50" t="e">
        <f t="shared" si="4"/>
        <v>#DIV/0!</v>
      </c>
      <c r="G52" s="66"/>
      <c r="H52" s="50" t="e">
        <f t="shared" si="5"/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 t="shared" si="6"/>
        <v>#DIV/0!</v>
      </c>
      <c r="F53" s="50" t="e">
        <f t="shared" si="4"/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 t="shared" si="4"/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 t="shared" si="4"/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 t="shared" si="4"/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 t="shared" si="4"/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 t="shared" si="4"/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 aca="true" t="shared" si="7" ref="E59:E67">$D:$D/$B:$B*100</f>
        <v>#DIV/0!</v>
      </c>
      <c r="F59" s="50" t="e">
        <f t="shared" si="4"/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 t="shared" si="7"/>
        <v>39.8563352465097</v>
      </c>
      <c r="F64" s="50">
        <f t="shared" si="9"/>
        <v>100</v>
      </c>
      <c r="G64" s="66">
        <v>163738.28</v>
      </c>
      <c r="H64" s="50">
        <f t="shared" si="8"/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 t="shared" si="7"/>
        <v>6.002607663309966</v>
      </c>
      <c r="F65" s="50">
        <f t="shared" si="9"/>
        <v>100.000033629712</v>
      </c>
      <c r="G65" s="66">
        <v>48973.2</v>
      </c>
      <c r="H65" s="50">
        <f t="shared" si="8"/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 t="shared" si="7"/>
        <v>38.128776909984296</v>
      </c>
      <c r="F66" s="50">
        <f t="shared" si="9"/>
        <v>100.00000259491546</v>
      </c>
      <c r="G66" s="66">
        <v>364679.03</v>
      </c>
      <c r="H66" s="50">
        <f t="shared" si="8"/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 t="shared" si="7"/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2021-11-11T05:49:39Z</cp:lastPrinted>
  <dcterms:created xsi:type="dcterms:W3CDTF">2010-09-10T01:16:58Z</dcterms:created>
  <dcterms:modified xsi:type="dcterms:W3CDTF">2022-03-15T09:57:11Z</dcterms:modified>
  <cp:category/>
  <cp:version/>
  <cp:contentType/>
  <cp:contentStatus/>
</cp:coreProperties>
</file>