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Бюджет!$I$53</definedName>
  </definedNames>
  <calcPr calcId="125725"/>
</workbook>
</file>

<file path=xl/calcChain.xml><?xml version="1.0" encoding="utf-8"?>
<calcChain xmlns="http://schemas.openxmlformats.org/spreadsheetml/2006/main">
  <c r="E52" i="1"/>
  <c r="F52"/>
  <c r="D52"/>
  <c r="E24"/>
  <c r="F24"/>
  <c r="D24"/>
  <c r="C45"/>
  <c r="C40"/>
  <c r="C38"/>
  <c r="C35"/>
  <c r="C32"/>
  <c r="C30"/>
  <c r="C27"/>
  <c r="C24"/>
  <c r="C5"/>
  <c r="G52"/>
  <c r="E51"/>
  <c r="F51"/>
  <c r="G51"/>
  <c r="D51"/>
  <c r="C46" l="1"/>
  <c r="D53"/>
  <c r="D45"/>
  <c r="E45"/>
  <c r="F45"/>
  <c r="C51"/>
  <c r="G40"/>
  <c r="E38"/>
  <c r="F38"/>
  <c r="G38"/>
  <c r="E35"/>
  <c r="F35"/>
  <c r="D32"/>
  <c r="E32"/>
  <c r="F32"/>
  <c r="G32"/>
  <c r="D30"/>
  <c r="E30"/>
  <c r="F30"/>
  <c r="G30"/>
  <c r="E27"/>
  <c r="F27"/>
  <c r="G27"/>
  <c r="G24"/>
  <c r="F40"/>
  <c r="E40"/>
  <c r="D40"/>
  <c r="D38"/>
  <c r="D35"/>
  <c r="D27"/>
  <c r="F5"/>
  <c r="E5"/>
  <c r="D5"/>
  <c r="D46" s="1"/>
  <c r="G35"/>
  <c r="G5"/>
  <c r="E46" l="1"/>
  <c r="F46"/>
  <c r="C52"/>
  <c r="C53" s="1"/>
  <c r="G46"/>
  <c r="G53" l="1"/>
  <c r="F53"/>
  <c r="E53"/>
</calcChain>
</file>

<file path=xl/sharedStrings.xml><?xml version="1.0" encoding="utf-8"?>
<sst xmlns="http://schemas.openxmlformats.org/spreadsheetml/2006/main" count="67" uniqueCount="42">
  <si>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</si>
  <si>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</si>
  <si>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</si>
  <si>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</si>
  <si>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</si>
  <si>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</si>
  <si>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</si>
  <si>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</si>
  <si>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</si>
  <si>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</si>
  <si>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</si>
  <si>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</si>
  <si>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</si>
  <si>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</si>
  <si>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</si>
  <si>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</si>
  <si>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</si>
  <si>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</si>
  <si>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</si>
  <si>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</si>
  <si>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</si>
  <si>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</si>
  <si>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</si>
  <si>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</si>
  <si>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</si>
  <si>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</si>
  <si>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</si>
  <si>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</si>
  <si>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</si>
  <si>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</si>
  <si>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</si>
  <si>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</si>
  <si>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</si>
  <si>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</si>
  <si>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</si>
  <si>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</si>
  <si>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ГРБС</t>
  </si>
  <si>
    <t>План 2021 год</t>
  </si>
  <si>
    <t>Исполнение на 01.01.2020 года</t>
  </si>
  <si>
    <t>Факт 2019 год</t>
  </si>
  <si>
    <t>План 2022 год</t>
  </si>
  <si>
    <t>Муниципальная программа "Информационное общество муниципального образования город Минусинск"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</si>
</sst>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" fontId="7" fillId="0" borderId="7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Бюджет!$B$51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Бюджет!$C$3:$G$3</c:f>
              <c:strCache>
                <c:ptCount val="4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</c:strCache>
            </c:strRef>
          </c:cat>
          <c:val>
            <c:numRef>
              <c:f>Бюджет!$C$51:$G$51</c:f>
              <c:numCache>
                <c:formatCode>#,##0.00</c:formatCode>
                <c:ptCount val="4"/>
                <c:pt idx="0">
                  <c:v>93276865.450000018</c:v>
                </c:pt>
                <c:pt idx="1">
                  <c:v>60165110</c:v>
                </c:pt>
                <c:pt idx="2">
                  <c:v>54917160</c:v>
                </c:pt>
                <c:pt idx="3">
                  <c:v>53886860</c:v>
                </c:pt>
              </c:numCache>
            </c:numRef>
          </c:val>
        </c:ser>
        <c:ser>
          <c:idx val="1"/>
          <c:order val="1"/>
          <c:tx>
            <c:strRef>
              <c:f>Бюджет!$B$52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Бюджет!$C$3:$G$3</c:f>
              <c:strCache>
                <c:ptCount val="4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</c:strCache>
            </c:strRef>
          </c:cat>
          <c:val>
            <c:numRef>
              <c:f>Бюджет!$C$52:$G$52</c:f>
              <c:numCache>
                <c:formatCode>#,##0.00</c:formatCode>
                <c:ptCount val="4"/>
                <c:pt idx="0">
                  <c:v>2446468858.1100006</c:v>
                </c:pt>
                <c:pt idx="1">
                  <c:v>1979656490</c:v>
                </c:pt>
                <c:pt idx="2">
                  <c:v>1711346940</c:v>
                </c:pt>
                <c:pt idx="3">
                  <c:v>1713784540</c:v>
                </c:pt>
              </c:numCache>
            </c:numRef>
          </c:val>
        </c:ser>
        <c:ser>
          <c:idx val="2"/>
          <c:order val="2"/>
          <c:tx>
            <c:strRef>
              <c:f>Бюджет!$B$53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Бюджет!$C$3:$G$3</c:f>
              <c:strCache>
                <c:ptCount val="4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</c:strCache>
            </c:strRef>
          </c:cat>
          <c:val>
            <c:numRef>
              <c:f>Бюджет!$C$53:$G$53</c:f>
              <c:numCache>
                <c:formatCode>#,##0.00</c:formatCode>
                <c:ptCount val="4"/>
                <c:pt idx="0">
                  <c:v>2539745723.5600004</c:v>
                </c:pt>
                <c:pt idx="1">
                  <c:v>2039821600</c:v>
                </c:pt>
                <c:pt idx="2">
                  <c:v>1766264100</c:v>
                </c:pt>
                <c:pt idx="3">
                  <c:v>1767671400</c:v>
                </c:pt>
              </c:numCache>
            </c:numRef>
          </c:val>
        </c:ser>
        <c:shape val="cylinder"/>
        <c:axId val="107078016"/>
        <c:axId val="107079552"/>
        <c:axId val="0"/>
      </c:bar3DChart>
      <c:catAx>
        <c:axId val="107078016"/>
        <c:scaling>
          <c:orientation val="minMax"/>
        </c:scaling>
        <c:axPos val="b"/>
        <c:tickLblPos val="nextTo"/>
        <c:crossAx val="107079552"/>
        <c:crosses val="autoZero"/>
        <c:auto val="1"/>
        <c:lblAlgn val="ctr"/>
        <c:lblOffset val="100"/>
      </c:catAx>
      <c:valAx>
        <c:axId val="107079552"/>
        <c:scaling>
          <c:orientation val="minMax"/>
        </c:scaling>
        <c:axPos val="l"/>
        <c:majorGridlines/>
        <c:numFmt formatCode="#,##0.00" sourceLinked="1"/>
        <c:tickLblPos val="nextTo"/>
        <c:crossAx val="107078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9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5"/>
  <sheetViews>
    <sheetView showGridLines="0" tabSelected="1" workbookViewId="0">
      <selection activeCell="A7" sqref="A7:A23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hidden="1" customWidth="1"/>
    <col min="8" max="9" width="9.140625" style="1" customWidth="1"/>
    <col min="10" max="16384" width="9.140625" style="1"/>
  </cols>
  <sheetData>
    <row r="1" spans="1:9">
      <c r="A1" s="25"/>
      <c r="B1" s="25"/>
      <c r="C1" s="25"/>
      <c r="D1" s="25"/>
      <c r="E1" s="25"/>
      <c r="F1" s="25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36</v>
      </c>
      <c r="B3" s="4" t="s">
        <v>29</v>
      </c>
      <c r="C3" s="4" t="s">
        <v>39</v>
      </c>
      <c r="D3" s="4" t="s">
        <v>32</v>
      </c>
      <c r="E3" s="4" t="s">
        <v>37</v>
      </c>
      <c r="F3" s="4" t="s">
        <v>40</v>
      </c>
      <c r="G3" s="4" t="s">
        <v>38</v>
      </c>
    </row>
    <row r="4" spans="1:9" ht="33.75">
      <c r="A4" s="20" t="s">
        <v>23</v>
      </c>
      <c r="B4" s="20" t="s">
        <v>1</v>
      </c>
      <c r="C4" s="10">
        <v>7262510</v>
      </c>
      <c r="D4" s="11">
        <v>7792490</v>
      </c>
      <c r="E4" s="10">
        <v>7642490</v>
      </c>
      <c r="F4" s="10">
        <v>7642490</v>
      </c>
      <c r="G4" s="10"/>
    </row>
    <row r="5" spans="1:9">
      <c r="A5" s="17" t="s">
        <v>22</v>
      </c>
      <c r="B5" s="17"/>
      <c r="C5" s="12">
        <f t="shared" ref="C5" si="0">C4</f>
        <v>7262510</v>
      </c>
      <c r="D5" s="12">
        <f>D4</f>
        <v>7792490</v>
      </c>
      <c r="E5" s="12">
        <f t="shared" ref="E5:F5" si="1">E4</f>
        <v>7642490</v>
      </c>
      <c r="F5" s="12">
        <f t="shared" si="1"/>
        <v>7642490</v>
      </c>
      <c r="G5" s="27">
        <f t="shared" ref="G5" si="2">G4</f>
        <v>0</v>
      </c>
    </row>
    <row r="6" spans="1:9" ht="22.5" hidden="1">
      <c r="A6" s="21" t="s">
        <v>4</v>
      </c>
      <c r="B6" s="20" t="s">
        <v>2</v>
      </c>
      <c r="C6" s="10">
        <v>0</v>
      </c>
      <c r="D6" s="11">
        <v>0</v>
      </c>
      <c r="E6" s="10">
        <v>0</v>
      </c>
      <c r="F6" s="10">
        <v>0</v>
      </c>
      <c r="G6" s="28">
        <v>0</v>
      </c>
    </row>
    <row r="7" spans="1:9" ht="32.25" customHeight="1">
      <c r="A7" s="30" t="s">
        <v>4</v>
      </c>
      <c r="B7" s="20" t="s">
        <v>2</v>
      </c>
      <c r="C7" s="10">
        <v>0</v>
      </c>
      <c r="D7" s="11">
        <v>5155530</v>
      </c>
      <c r="E7" s="10">
        <v>4993880</v>
      </c>
      <c r="F7" s="10">
        <v>4993880</v>
      </c>
      <c r="G7" s="26"/>
    </row>
    <row r="8" spans="1:9" ht="67.5">
      <c r="A8" s="30"/>
      <c r="B8" s="20" t="s">
        <v>3</v>
      </c>
      <c r="C8" s="23">
        <v>51538839.380000003</v>
      </c>
      <c r="D8" s="23">
        <v>49937750</v>
      </c>
      <c r="E8" s="23">
        <v>41019450</v>
      </c>
      <c r="F8" s="23">
        <v>35774290</v>
      </c>
      <c r="G8" s="23"/>
    </row>
    <row r="9" spans="1:9" ht="45">
      <c r="A9" s="30"/>
      <c r="B9" s="20" t="s">
        <v>5</v>
      </c>
      <c r="C9" s="23">
        <v>160209745.56999999</v>
      </c>
      <c r="D9" s="23">
        <v>83695510</v>
      </c>
      <c r="E9" s="23">
        <v>53426480</v>
      </c>
      <c r="F9" s="23">
        <v>54438780</v>
      </c>
      <c r="G9" s="23"/>
    </row>
    <row r="10" spans="1:9" ht="33.75">
      <c r="A10" s="30"/>
      <c r="B10" s="20" t="s">
        <v>6</v>
      </c>
      <c r="C10" s="23">
        <v>234132530.88999999</v>
      </c>
      <c r="D10" s="23">
        <v>14703220</v>
      </c>
      <c r="E10" s="23">
        <v>8475450</v>
      </c>
      <c r="F10" s="23">
        <v>2604090</v>
      </c>
      <c r="G10" s="23"/>
    </row>
    <row r="11" spans="1:9" ht="45">
      <c r="A11" s="30"/>
      <c r="B11" s="20" t="s">
        <v>7</v>
      </c>
      <c r="C11" s="23">
        <v>6036277.2999999998</v>
      </c>
      <c r="D11" s="23">
        <v>14632540</v>
      </c>
      <c r="E11" s="23">
        <v>4418540</v>
      </c>
      <c r="F11" s="23">
        <v>1418540</v>
      </c>
      <c r="G11" s="23"/>
    </row>
    <row r="12" spans="1:9" ht="22.5">
      <c r="A12" s="30"/>
      <c r="B12" s="20" t="s">
        <v>8</v>
      </c>
      <c r="C12" s="23">
        <v>3229200</v>
      </c>
      <c r="D12" s="23">
        <v>965790</v>
      </c>
      <c r="E12" s="23">
        <v>0</v>
      </c>
      <c r="F12" s="23">
        <v>0</v>
      </c>
      <c r="G12" s="23"/>
    </row>
    <row r="13" spans="1:9" ht="33.75">
      <c r="A13" s="30"/>
      <c r="B13" s="20" t="s">
        <v>9</v>
      </c>
      <c r="C13" s="23">
        <v>24786214.190000001</v>
      </c>
      <c r="D13" s="23">
        <v>23869870</v>
      </c>
      <c r="E13" s="23">
        <v>23753360</v>
      </c>
      <c r="F13" s="23">
        <v>23753360</v>
      </c>
      <c r="G13" s="23"/>
    </row>
    <row r="14" spans="1:9" ht="45">
      <c r="A14" s="30"/>
      <c r="B14" s="20" t="s">
        <v>10</v>
      </c>
      <c r="C14" s="23">
        <v>65104435.950000003</v>
      </c>
      <c r="D14" s="23">
        <v>101275700</v>
      </c>
      <c r="E14" s="23">
        <v>17682390</v>
      </c>
      <c r="F14" s="23">
        <v>32691610</v>
      </c>
      <c r="G14" s="23"/>
    </row>
    <row r="15" spans="1:9" ht="33.75">
      <c r="A15" s="30"/>
      <c r="B15" s="20" t="s">
        <v>11</v>
      </c>
      <c r="C15" s="23">
        <v>10000000</v>
      </c>
      <c r="D15" s="23">
        <v>5037710</v>
      </c>
      <c r="E15" s="23">
        <v>2537710</v>
      </c>
      <c r="F15" s="23">
        <v>2537710</v>
      </c>
      <c r="G15" s="23"/>
    </row>
    <row r="16" spans="1:9" ht="45">
      <c r="A16" s="30"/>
      <c r="B16" s="20" t="s">
        <v>12</v>
      </c>
      <c r="C16" s="23">
        <v>9422470</v>
      </c>
      <c r="D16" s="23">
        <v>0</v>
      </c>
      <c r="E16" s="23">
        <v>0</v>
      </c>
      <c r="F16" s="23">
        <v>0</v>
      </c>
      <c r="G16" s="23"/>
    </row>
    <row r="17" spans="1:7" ht="22.5">
      <c r="A17" s="30"/>
      <c r="B17" s="20" t="s">
        <v>13</v>
      </c>
      <c r="C17" s="23">
        <v>5472710.7999999998</v>
      </c>
      <c r="D17" s="23">
        <v>0</v>
      </c>
      <c r="E17" s="23">
        <v>0</v>
      </c>
      <c r="F17" s="23">
        <v>0</v>
      </c>
      <c r="G17" s="23"/>
    </row>
    <row r="18" spans="1:7" ht="22.5">
      <c r="A18" s="30"/>
      <c r="B18" s="20" t="s">
        <v>14</v>
      </c>
      <c r="C18" s="23">
        <v>9995</v>
      </c>
      <c r="D18" s="23">
        <v>623230</v>
      </c>
      <c r="E18" s="23">
        <v>623230</v>
      </c>
      <c r="F18" s="23">
        <v>623230</v>
      </c>
      <c r="G18" s="23"/>
    </row>
    <row r="19" spans="1:7" ht="33.75">
      <c r="A19" s="30"/>
      <c r="B19" s="20" t="s">
        <v>34</v>
      </c>
      <c r="C19" s="10">
        <v>130609796.02</v>
      </c>
      <c r="D19" s="10">
        <v>2916830</v>
      </c>
      <c r="E19" s="10">
        <v>0</v>
      </c>
      <c r="F19" s="10">
        <v>0</v>
      </c>
      <c r="G19" s="29"/>
    </row>
    <row r="20" spans="1:7" ht="45">
      <c r="A20" s="30"/>
      <c r="B20" s="20" t="s">
        <v>41</v>
      </c>
      <c r="C20" s="10">
        <v>0</v>
      </c>
      <c r="D20" s="10">
        <v>1200000</v>
      </c>
      <c r="E20" s="10">
        <v>1200000</v>
      </c>
      <c r="F20" s="10">
        <v>1200000</v>
      </c>
      <c r="G20" s="26"/>
    </row>
    <row r="21" spans="1:7" ht="45">
      <c r="A21" s="30"/>
      <c r="B21" s="20" t="s">
        <v>15</v>
      </c>
      <c r="C21" s="11">
        <v>1580959.96</v>
      </c>
      <c r="D21" s="11">
        <v>1997120</v>
      </c>
      <c r="E21" s="11">
        <v>1997120</v>
      </c>
      <c r="F21" s="11">
        <v>1997120</v>
      </c>
      <c r="G21" s="11"/>
    </row>
    <row r="22" spans="1:7" ht="22.5">
      <c r="A22" s="30"/>
      <c r="B22" s="20" t="s">
        <v>16</v>
      </c>
      <c r="C22" s="10">
        <v>72322602.510000005</v>
      </c>
      <c r="D22" s="11">
        <v>47341020</v>
      </c>
      <c r="E22" s="10">
        <v>42439570</v>
      </c>
      <c r="F22" s="10">
        <v>41757770</v>
      </c>
      <c r="G22" s="10"/>
    </row>
    <row r="23" spans="1:7" ht="22.5">
      <c r="A23" s="31"/>
      <c r="B23" s="20" t="s">
        <v>17</v>
      </c>
      <c r="C23" s="10">
        <v>2233000</v>
      </c>
      <c r="D23" s="11">
        <v>0</v>
      </c>
      <c r="E23" s="11">
        <v>0</v>
      </c>
      <c r="F23" s="11">
        <v>0</v>
      </c>
      <c r="G23" s="10"/>
    </row>
    <row r="24" spans="1:7">
      <c r="A24" s="17" t="s">
        <v>22</v>
      </c>
      <c r="B24" s="17"/>
      <c r="C24" s="22">
        <f t="shared" ref="C24" si="3">SUM(C6:C23)</f>
        <v>776688777.56999993</v>
      </c>
      <c r="D24" s="22">
        <f>SUM(D6:D23)</f>
        <v>353351820</v>
      </c>
      <c r="E24" s="22">
        <f t="shared" ref="E24:F24" si="4">SUM(E6:E23)</f>
        <v>202567180</v>
      </c>
      <c r="F24" s="22">
        <f t="shared" si="4"/>
        <v>203790380</v>
      </c>
      <c r="G24" s="22">
        <f t="shared" ref="G24" si="5">SUM(G6:G23)</f>
        <v>0</v>
      </c>
    </row>
    <row r="25" spans="1:7" ht="33.75">
      <c r="A25" s="20" t="s">
        <v>0</v>
      </c>
      <c r="B25" s="20" t="s">
        <v>9</v>
      </c>
      <c r="C25" s="24">
        <v>10013710.68</v>
      </c>
      <c r="D25" s="24">
        <v>9768560</v>
      </c>
      <c r="E25" s="24">
        <v>9768560</v>
      </c>
      <c r="F25" s="24">
        <v>9768560</v>
      </c>
      <c r="G25" s="24"/>
    </row>
    <row r="26" spans="1:7" ht="22.5">
      <c r="A26" s="20"/>
      <c r="B26" s="20" t="s">
        <v>17</v>
      </c>
      <c r="C26" s="10">
        <v>4141503.08</v>
      </c>
      <c r="D26" s="11">
        <v>700000</v>
      </c>
      <c r="E26" s="11">
        <v>500000</v>
      </c>
      <c r="F26" s="11">
        <v>500000</v>
      </c>
      <c r="G26" s="10"/>
    </row>
    <row r="27" spans="1:7" ht="15.75" customHeight="1">
      <c r="A27" s="17" t="s">
        <v>22</v>
      </c>
      <c r="B27" s="17"/>
      <c r="C27" s="12">
        <f t="shared" ref="C27" si="6">SUM(C25:C26)</f>
        <v>14155213.76</v>
      </c>
      <c r="D27" s="12">
        <f>SUM(D25:D26)</f>
        <v>10468560</v>
      </c>
      <c r="E27" s="12">
        <f t="shared" ref="E27:G27" si="7">SUM(E25:E26)</f>
        <v>10268560</v>
      </c>
      <c r="F27" s="12">
        <f t="shared" si="7"/>
        <v>10268560</v>
      </c>
      <c r="G27" s="12">
        <f t="shared" si="7"/>
        <v>0</v>
      </c>
    </row>
    <row r="28" spans="1:7" ht="33.75" customHeight="1">
      <c r="A28" s="20" t="s">
        <v>25</v>
      </c>
      <c r="B28" s="20" t="s">
        <v>6</v>
      </c>
      <c r="C28" s="24">
        <v>9616.15</v>
      </c>
      <c r="D28" s="24">
        <v>161500</v>
      </c>
      <c r="E28" s="24">
        <v>226100</v>
      </c>
      <c r="F28" s="24">
        <v>226100</v>
      </c>
      <c r="G28" s="24"/>
    </row>
    <row r="29" spans="1:7" ht="56.25">
      <c r="A29" s="20"/>
      <c r="B29" s="20" t="s">
        <v>18</v>
      </c>
      <c r="C29" s="10">
        <v>2077850</v>
      </c>
      <c r="D29" s="11">
        <v>2334480</v>
      </c>
      <c r="E29" s="11">
        <v>2337980</v>
      </c>
      <c r="F29" s="11">
        <v>1989480</v>
      </c>
      <c r="G29" s="10"/>
    </row>
    <row r="30" spans="1:7">
      <c r="A30" s="17" t="s">
        <v>22</v>
      </c>
      <c r="B30" s="17"/>
      <c r="C30" s="12">
        <f t="shared" ref="C30" si="8">SUM(C28:C29)</f>
        <v>2087466.15</v>
      </c>
      <c r="D30" s="12">
        <f t="shared" ref="D30:G30" si="9">SUM(D28:D29)</f>
        <v>2495980</v>
      </c>
      <c r="E30" s="12">
        <f t="shared" si="9"/>
        <v>2564080</v>
      </c>
      <c r="F30" s="12">
        <f t="shared" si="9"/>
        <v>2215580</v>
      </c>
      <c r="G30" s="12">
        <f t="shared" si="9"/>
        <v>0</v>
      </c>
    </row>
    <row r="31" spans="1:7" s="5" customFormat="1" ht="22.5" hidden="1">
      <c r="A31" s="20"/>
      <c r="B31" s="20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10">SUM(C31:C31)</f>
        <v>0</v>
      </c>
      <c r="D32" s="13">
        <f t="shared" ref="D32:G32" si="11">SUM(D31:D31)</f>
        <v>0</v>
      </c>
      <c r="E32" s="13">
        <f t="shared" si="11"/>
        <v>0</v>
      </c>
      <c r="F32" s="13">
        <f t="shared" si="11"/>
        <v>0</v>
      </c>
      <c r="G32" s="13">
        <f t="shared" si="11"/>
        <v>0</v>
      </c>
    </row>
    <row r="33" spans="1:7" ht="22.5">
      <c r="A33" s="20" t="s">
        <v>26</v>
      </c>
      <c r="B33" s="20" t="s">
        <v>8</v>
      </c>
      <c r="C33" s="24">
        <v>15486354.470000001</v>
      </c>
      <c r="D33" s="24">
        <v>16207070</v>
      </c>
      <c r="E33" s="24">
        <v>16095510</v>
      </c>
      <c r="F33" s="24">
        <v>16095510</v>
      </c>
      <c r="G33" s="24"/>
    </row>
    <row r="34" spans="1:7" ht="45">
      <c r="A34" s="20"/>
      <c r="B34" s="20" t="s">
        <v>19</v>
      </c>
      <c r="C34" s="24">
        <v>78579202.359999999</v>
      </c>
      <c r="D34" s="24">
        <v>62282310</v>
      </c>
      <c r="E34" s="24">
        <v>55815820</v>
      </c>
      <c r="F34" s="24">
        <v>55815820</v>
      </c>
      <c r="G34" s="24"/>
    </row>
    <row r="35" spans="1:7">
      <c r="A35" s="17" t="s">
        <v>22</v>
      </c>
      <c r="B35" s="17"/>
      <c r="C35" s="12">
        <f t="shared" ref="C35" si="12">C34+C33</f>
        <v>94065556.829999998</v>
      </c>
      <c r="D35" s="12">
        <f>D34+D33</f>
        <v>78489380</v>
      </c>
      <c r="E35" s="12">
        <f t="shared" ref="E35:F35" si="13">E34+E33</f>
        <v>71911330</v>
      </c>
      <c r="F35" s="12">
        <f t="shared" si="13"/>
        <v>71911330</v>
      </c>
      <c r="G35" s="12">
        <f t="shared" ref="G35" si="14">G34+G33</f>
        <v>0</v>
      </c>
    </row>
    <row r="36" spans="1:7" ht="22.5">
      <c r="A36" s="20" t="s">
        <v>33</v>
      </c>
      <c r="B36" s="20" t="s">
        <v>2</v>
      </c>
      <c r="C36" s="24">
        <v>163072229.28</v>
      </c>
      <c r="D36" s="24">
        <v>162723040</v>
      </c>
      <c r="E36" s="24">
        <v>149245210</v>
      </c>
      <c r="F36" s="24">
        <v>149237810</v>
      </c>
      <c r="G36" s="24"/>
    </row>
    <row r="37" spans="1:7" ht="22.5">
      <c r="A37" s="20"/>
      <c r="B37" s="20" t="s">
        <v>20</v>
      </c>
      <c r="C37" s="24">
        <v>243201.8</v>
      </c>
      <c r="D37" s="24">
        <v>250000</v>
      </c>
      <c r="E37" s="24">
        <v>250000</v>
      </c>
      <c r="F37" s="24">
        <v>250000</v>
      </c>
      <c r="G37" s="24"/>
    </row>
    <row r="38" spans="1:7">
      <c r="A38" s="17" t="s">
        <v>22</v>
      </c>
      <c r="B38" s="17"/>
      <c r="C38" s="12">
        <f t="shared" ref="C38" si="15">SUM(C36:C37)</f>
        <v>163315431.08000001</v>
      </c>
      <c r="D38" s="12">
        <f>SUM(D36:D37)</f>
        <v>162973040</v>
      </c>
      <c r="E38" s="12">
        <f t="shared" ref="E38:G38" si="16">SUM(E36:E37)</f>
        <v>149495210</v>
      </c>
      <c r="F38" s="12">
        <f t="shared" si="16"/>
        <v>149487810</v>
      </c>
      <c r="G38" s="12">
        <f t="shared" si="16"/>
        <v>0</v>
      </c>
    </row>
    <row r="39" spans="1:7" ht="22.5">
      <c r="A39" s="20" t="s">
        <v>27</v>
      </c>
      <c r="B39" s="20" t="s">
        <v>20</v>
      </c>
      <c r="C39" s="24">
        <v>1381398812.1600001</v>
      </c>
      <c r="D39" s="24">
        <v>1424250330</v>
      </c>
      <c r="E39" s="24">
        <v>1321815250</v>
      </c>
      <c r="F39" s="24">
        <v>1322355250</v>
      </c>
      <c r="G39" s="24"/>
    </row>
    <row r="40" spans="1:7">
      <c r="A40" s="18" t="s">
        <v>22</v>
      </c>
      <c r="B40" s="18"/>
      <c r="C40" s="13">
        <f t="shared" ref="C40" si="17">C39</f>
        <v>1381398812.1600001</v>
      </c>
      <c r="D40" s="13">
        <f>D39</f>
        <v>1424250330</v>
      </c>
      <c r="E40" s="13">
        <f t="shared" ref="E40:G40" si="18">E39</f>
        <v>1321815250</v>
      </c>
      <c r="F40" s="13">
        <f t="shared" si="18"/>
        <v>1322355250</v>
      </c>
      <c r="G40" s="13">
        <f t="shared" si="18"/>
        <v>0</v>
      </c>
    </row>
    <row r="41" spans="1:7" ht="33.75">
      <c r="A41" s="20" t="s">
        <v>28</v>
      </c>
      <c r="B41" s="20" t="s">
        <v>21</v>
      </c>
      <c r="C41" s="24">
        <v>99137475</v>
      </c>
      <c r="D41" s="24">
        <v>0</v>
      </c>
      <c r="E41" s="24">
        <v>0</v>
      </c>
      <c r="F41" s="24">
        <v>0</v>
      </c>
      <c r="G41" s="24"/>
    </row>
    <row r="42" spans="1:7" ht="45">
      <c r="A42" s="20"/>
      <c r="B42" s="20" t="s">
        <v>10</v>
      </c>
      <c r="C42" s="24">
        <v>37710</v>
      </c>
      <c r="D42" s="24">
        <v>0</v>
      </c>
      <c r="E42" s="24">
        <v>0</v>
      </c>
      <c r="F42" s="24">
        <v>0</v>
      </c>
      <c r="G42" s="24"/>
    </row>
    <row r="43" spans="1:7" ht="33.75">
      <c r="A43" s="20"/>
      <c r="B43" s="20" t="s">
        <v>11</v>
      </c>
      <c r="C43" s="24">
        <v>1587371.01</v>
      </c>
      <c r="D43" s="24">
        <v>0</v>
      </c>
      <c r="E43" s="24">
        <v>0</v>
      </c>
      <c r="F43" s="24">
        <v>0</v>
      </c>
      <c r="G43" s="24"/>
    </row>
    <row r="44" spans="1:7" ht="22.5">
      <c r="A44" s="20"/>
      <c r="B44" s="20" t="s">
        <v>17</v>
      </c>
      <c r="C44" s="10">
        <v>9400</v>
      </c>
      <c r="D44" s="11">
        <v>0</v>
      </c>
      <c r="E44" s="11">
        <v>0</v>
      </c>
      <c r="F44" s="11">
        <v>0</v>
      </c>
      <c r="G44" s="10"/>
    </row>
    <row r="45" spans="1:7">
      <c r="A45" s="17" t="s">
        <v>22</v>
      </c>
      <c r="B45" s="17"/>
      <c r="C45" s="12">
        <f>SUM(C41:C44)</f>
        <v>100771956.01000001</v>
      </c>
      <c r="D45" s="12">
        <f t="shared" ref="D45:F45" si="19">SUM(D41:D44)</f>
        <v>0</v>
      </c>
      <c r="E45" s="12">
        <f t="shared" si="19"/>
        <v>0</v>
      </c>
      <c r="F45" s="12">
        <f t="shared" si="19"/>
        <v>0</v>
      </c>
      <c r="G45" s="12"/>
    </row>
    <row r="46" spans="1:7">
      <c r="A46" s="19" t="s">
        <v>24</v>
      </c>
      <c r="B46" s="19"/>
      <c r="C46" s="14">
        <f t="shared" ref="C46" si="20">C5+C24+C27+C30+C32+C35+C38+C40+C45</f>
        <v>2539745723.5600004</v>
      </c>
      <c r="D46" s="14">
        <f>D5+D24+D27+D30+D32+D35+D38+D40+D45</f>
        <v>2039821600</v>
      </c>
      <c r="E46" s="14">
        <f t="shared" ref="E46" si="21">E5+E24+E27+E30+E32+E35+E38+E40+E45</f>
        <v>1766264100</v>
      </c>
      <c r="F46" s="14">
        <f t="shared" ref="F46" si="22">F5+F24+F27+F30+F32+F35+F38+F40+F45</f>
        <v>1767671400</v>
      </c>
      <c r="G46" s="14">
        <f t="shared" ref="G46" si="23">G5+G24+G27+G30+G32+G35+G38+G40+G45</f>
        <v>0</v>
      </c>
    </row>
    <row r="47" spans="1:7">
      <c r="A47" s="15"/>
      <c r="B47" s="15"/>
      <c r="C47" s="16"/>
      <c r="D47" s="16"/>
      <c r="E47" s="16"/>
      <c r="F47" s="16"/>
      <c r="G47" s="16"/>
    </row>
    <row r="48" spans="1:7">
      <c r="A48" s="15"/>
      <c r="B48" s="15"/>
      <c r="C48" s="16"/>
      <c r="D48" s="16"/>
      <c r="E48" s="16"/>
      <c r="F48" s="16"/>
      <c r="G48" s="16"/>
    </row>
    <row r="49" spans="1:7" ht="12.75" customHeight="1">
      <c r="D49" s="6"/>
      <c r="E49" s="6"/>
      <c r="F49" s="6"/>
      <c r="G49" s="6"/>
    </row>
    <row r="50" spans="1:7" ht="22.5" customHeight="1">
      <c r="A50" s="8"/>
      <c r="B50" s="7"/>
      <c r="C50" s="4" t="s">
        <v>39</v>
      </c>
      <c r="D50" s="4" t="s">
        <v>32</v>
      </c>
      <c r="E50" s="4" t="s">
        <v>37</v>
      </c>
      <c r="F50" s="4" t="s">
        <v>40</v>
      </c>
      <c r="G50" s="4" t="s">
        <v>38</v>
      </c>
    </row>
    <row r="51" spans="1:7" ht="12.75" customHeight="1">
      <c r="A51" s="8"/>
      <c r="B51" s="20" t="s">
        <v>30</v>
      </c>
      <c r="C51" s="9">
        <f>C4+C21+C22+C25+C28+C30</f>
        <v>93276865.450000018</v>
      </c>
      <c r="D51" s="9">
        <f>D4+D21+D22+D23+D26+D29+D44</f>
        <v>60165110</v>
      </c>
      <c r="E51" s="9">
        <f t="shared" ref="E51:G51" si="24">E4+E21+E22+E23+E26+E29+E44</f>
        <v>54917160</v>
      </c>
      <c r="F51" s="9">
        <f t="shared" si="24"/>
        <v>53886860</v>
      </c>
      <c r="G51" s="9">
        <f t="shared" si="24"/>
        <v>0</v>
      </c>
    </row>
    <row r="52" spans="1:7" ht="12.75" customHeight="1">
      <c r="A52" s="8"/>
      <c r="B52" s="7" t="s">
        <v>31</v>
      </c>
      <c r="C52" s="9">
        <f>C46-C51</f>
        <v>2446468858.1100006</v>
      </c>
      <c r="D52" s="9">
        <f>D8+D9+D10+D11+D12+D13+D14+D15+D16+D17+D18+D19+D25+D28+D33+D34+D36+D37+D39+D41+D42+D43+D7+D20</f>
        <v>1979656490</v>
      </c>
      <c r="E52" s="9">
        <f t="shared" ref="E52:F52" si="25">E8+E9+E10+E11+E12+E13+E14+E15+E16+E17+E18+E19+E25+E28+E33+E34+E36+E37+E39+E41+E42+E43+E7+E20</f>
        <v>1711346940</v>
      </c>
      <c r="F52" s="9">
        <f t="shared" si="25"/>
        <v>1713784540</v>
      </c>
      <c r="G52" s="9">
        <f>G8+G9+G10+G11+G12+G13+G14+G15+G16+G17+G18+G19+G25+G28+G33+G34+G36+G37+G39+G41+G42+G43</f>
        <v>0</v>
      </c>
    </row>
    <row r="53" spans="1:7" ht="12.75" customHeight="1">
      <c r="A53" s="8"/>
      <c r="B53" s="7" t="s">
        <v>35</v>
      </c>
      <c r="C53" s="9">
        <f>C51+C52</f>
        <v>2539745723.5600004</v>
      </c>
      <c r="D53" s="9">
        <f>D51+D52</f>
        <v>2039821600</v>
      </c>
      <c r="E53" s="9">
        <f t="shared" ref="E53:F53" si="26">E51+E52</f>
        <v>1766264100</v>
      </c>
      <c r="F53" s="9">
        <f t="shared" si="26"/>
        <v>1767671400</v>
      </c>
      <c r="G53" s="9">
        <f>G51+G52</f>
        <v>0</v>
      </c>
    </row>
    <row r="55" spans="1:7" ht="12.75" customHeight="1">
      <c r="D55" s="6"/>
      <c r="E55" s="6"/>
      <c r="F55" s="6"/>
    </row>
  </sheetData>
  <mergeCells count="2">
    <mergeCell ref="A1:F1"/>
    <mergeCell ref="A7:A2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user3</cp:lastModifiedBy>
  <dcterms:created xsi:type="dcterms:W3CDTF">2017-03-27T08:05:50Z</dcterms:created>
  <dcterms:modified xsi:type="dcterms:W3CDTF">2020-03-16T10:47:19Z</dcterms:modified>
</cp:coreProperties>
</file>