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90" yWindow="240" windowWidth="11385" windowHeight="10320"/>
  </bookViews>
  <sheets>
    <sheet name="Бюджет" sheetId="3" r:id="rId1"/>
    <sheet name="график" sheetId="4" r:id="rId2"/>
  </sheets>
  <definedNames>
    <definedName name="APPT" localSheetId="0">Бюджет!$A$13</definedName>
    <definedName name="FIO" localSheetId="0">Бюджет!$E$13</definedName>
    <definedName name="SIGN" localSheetId="0">Бюджет!$A$13:$G$14</definedName>
    <definedName name="_xlnm.Print_Titles" localSheetId="0">Бюджет!$5:$6</definedName>
  </definedNames>
  <calcPr calcId="125725"/>
</workbook>
</file>

<file path=xl/calcChain.xml><?xml version="1.0" encoding="utf-8"?>
<calcChain xmlns="http://schemas.openxmlformats.org/spreadsheetml/2006/main">
  <c r="E60" i="4"/>
  <c r="D60"/>
  <c r="E36" i="3"/>
  <c r="D36"/>
  <c r="E34"/>
  <c r="D34"/>
  <c r="E29"/>
  <c r="D29"/>
  <c r="E26"/>
  <c r="D26"/>
  <c r="E24"/>
  <c r="D24"/>
  <c r="E21"/>
  <c r="D21"/>
  <c r="E7"/>
  <c r="E41" s="1"/>
  <c r="D7"/>
  <c r="D41" s="1"/>
  <c r="E51" i="4" l="1"/>
  <c r="D51"/>
  <c r="E58"/>
  <c r="D58"/>
  <c r="E57"/>
  <c r="D57"/>
  <c r="E56"/>
  <c r="D56"/>
  <c r="E55"/>
  <c r="D55"/>
  <c r="E54"/>
  <c r="D54"/>
  <c r="E53"/>
  <c r="D53"/>
  <c r="E52"/>
  <c r="D52"/>
  <c r="E50"/>
  <c r="D50"/>
  <c r="E49"/>
  <c r="D49"/>
  <c r="E48"/>
  <c r="D48"/>
  <c r="E47"/>
  <c r="D47"/>
  <c r="E46"/>
  <c r="D46"/>
  <c r="E45"/>
  <c r="D45"/>
  <c r="E44"/>
  <c r="D44"/>
  <c r="E43"/>
  <c r="D43"/>
  <c r="D7"/>
  <c r="E7"/>
  <c r="D21"/>
  <c r="E21"/>
  <c r="D24"/>
  <c r="E24"/>
  <c r="D26"/>
  <c r="E26"/>
  <c r="D29"/>
  <c r="E29"/>
  <c r="D34"/>
  <c r="E34"/>
  <c r="D36"/>
  <c r="E36"/>
  <c r="D41"/>
  <c r="E41" l="1"/>
  <c r="D59"/>
  <c r="E59"/>
</calcChain>
</file>

<file path=xl/sharedStrings.xml><?xml version="1.0" encoding="utf-8"?>
<sst xmlns="http://schemas.openxmlformats.org/spreadsheetml/2006/main" count="134" uniqueCount="43">
  <si>
    <t>Финансовое управление администрации города Минусинска</t>
  </si>
  <si>
    <t>тыс. руб.</t>
  </si>
  <si>
    <t>Администрация города Минусинска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</si>
  <si>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</si>
  <si>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</si>
  <si>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</si>
  <si>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</si>
  <si>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</si>
  <si>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</si>
  <si>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</si>
  <si>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</si>
  <si>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</si>
  <si>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</si>
  <si>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"Эффективное управление муниципальным имуществом города Минусинска"</t>
  </si>
  <si>
    <t>Отдел спорта и молодежной политики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</si>
  <si>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</si>
  <si>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</si>
  <si>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Управление социальной защиты населения администрации города Минусинска</t>
  </si>
  <si>
    <t>Муниципальная программа "Система социальной защиты населения города Минусинска"</t>
  </si>
  <si>
    <t>Наименование ГРБС</t>
  </si>
  <si>
    <t>Наименование программ</t>
  </si>
  <si>
    <t>№ п/п</t>
  </si>
  <si>
    <t>Всего:</t>
  </si>
  <si>
    <t>1</t>
  </si>
  <si>
    <t>2</t>
  </si>
  <si>
    <t>3</t>
  </si>
  <si>
    <t>4</t>
  </si>
  <si>
    <t>5</t>
  </si>
  <si>
    <t>Отдел культуры администрации города Минусинска</t>
  </si>
  <si>
    <t>Управление образования администрации города Минусинска</t>
  </si>
  <si>
    <t>6</t>
  </si>
  <si>
    <t>7</t>
  </si>
  <si>
    <t>Отчет об исполнении муниципальных программ муниципального образования город Минусинск</t>
  </si>
  <si>
    <t>Территориальный отдел по вопросам жизнедеятельности городского посёлка Зелёный Бор администрации города Минусинска</t>
  </si>
  <si>
    <t>Муниципальная программа "Безопасный город"</t>
  </si>
  <si>
    <t>Муниципальная программа "Развитие в городе Минусинске производственных мощностей по переработке сельскохозяйственной продукции, производству и реализации пищевых продуктов"</t>
  </si>
  <si>
    <t>Итого</t>
  </si>
  <si>
    <t>ИТОГО</t>
  </si>
  <si>
    <t>Муниципальная программа "Формирование современной городской среды" на 2018-2022 годы</t>
  </si>
  <si>
    <t>Муниципальная программа "Система социальной защиты граждан города Минусинска"</t>
  </si>
  <si>
    <t>Предусмотрено в бюджете на 2019 год</t>
  </si>
  <si>
    <t>на 1 октября 2019 года</t>
  </si>
  <si>
    <t>Исполнено на 01.10.2019</t>
  </si>
</sst>
</file>

<file path=xl/styles.xml><?xml version="1.0" encoding="utf-8"?>
<styleSheet xmlns="http://schemas.openxmlformats.org/spreadsheetml/2006/main">
  <fonts count="9">
    <font>
      <sz val="10"/>
      <name val="Arial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4" fillId="0" borderId="0" xfId="0" applyFont="1" applyBorder="1" applyAlignment="1"/>
    <xf numFmtId="0" fontId="5" fillId="0" borderId="0" xfId="0" applyFont="1" applyAlignment="1"/>
    <xf numFmtId="49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/>
    <xf numFmtId="4" fontId="2" fillId="0" borderId="0" xfId="0" applyNumberFormat="1" applyFont="1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/>
    <xf numFmtId="0" fontId="2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2" fontId="3" fillId="0" borderId="0" xfId="0" applyNumberFormat="1" applyFont="1" applyFill="1" applyAlignment="1">
      <alignment horizontal="center"/>
    </xf>
    <xf numFmtId="0" fontId="1" fillId="0" borderId="0" xfId="0" applyFont="1" applyFill="1"/>
    <xf numFmtId="4" fontId="2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4" fontId="2" fillId="0" borderId="0" xfId="0" applyNumberFormat="1" applyFont="1" applyFill="1"/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график!$D$5</c:f>
              <c:strCache>
                <c:ptCount val="1"/>
                <c:pt idx="0">
                  <c:v>Предусмотрено в бюджете на 2019 год</c:v>
                </c:pt>
              </c:strCache>
            </c:strRef>
          </c:tx>
          <c:dLbls>
            <c:showVal val="1"/>
          </c:dLbls>
          <c:cat>
            <c:strRef>
              <c:f>график!$C$43:$C$58</c:f>
              <c:strCache>
                <c:ptCount val="16"/>
                <c:pt idx="0">
                  <c:v>Муниципальная программа "Культура города Минусинска"</c:v>
                </c:pt>
                <c:pt idx="1">
                  <c:v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c:v>
                </c:pt>
                <c:pt idx="2">
                  <c:v>Муниципальная программа "Обеспечение транспортной инфраструктуры муниципального образования город Минусинск</c:v>
                </c:pt>
                <c:pt idx="3">
                  <c:v>Муниципальная программа "Обеспечение жизнедеятельности территории "</c:v>
                </c:pt>
                <c:pt idx="4">
                  <c:v>Муниципальная программа "Благоустройство территории муниципального образования город Минусинск"</c:v>
                </c:pt>
                <c:pt idx="5">
                  <c:v>Муниципальная программа "Молодежь Минусинска"</c:v>
                </c:pt>
                <c:pt idx="6">
                  <c:v>Муниципальная программа "Управление муниципальными финансами"</c:v>
                </c:pt>
                <c:pt idx="7">
                  <c:v>Муниципальная программа "Эффективное управление муниципальным имуществом города Минусинска"</c:v>
                </c:pt>
                <c:pt idx="8">
                  <c:v>Муниципальная программа "Социально - экономическая поддержка интересов населения города Минусинска"</c:v>
                </c:pt>
                <c:pt idx="9">
                  <c:v>Муниципальная программа "Управление земельно-имущественными отношениями на территории города Минусинска"</c:v>
                </c:pt>
                <c:pt idx="10">
                  <c:v>Муниципальная программа "Развитие архивного дела в городе Минусинске"</c:v>
                </c:pt>
                <c:pt idx="11">
                  <c:v>Муниципальная программа "Безопасный город"</c:v>
                </c:pt>
                <c:pt idx="12">
                  <c:v>Муниципальная программа "Развитие в городе Минусинске производственных мощностей по переработке сельскохозяйственной продукции, производству и реализации пищевых продуктов"</c:v>
                </c:pt>
                <c:pt idx="13">
                  <c:v>Муниципальная программа "Физическая культура и спорт в муниципальном образовании город Минусинск"</c:v>
                </c:pt>
                <c:pt idx="14">
                  <c:v>Муниципальная программа "Развитие образования города Минусинска"</c:v>
                </c:pt>
                <c:pt idx="15">
                  <c:v>Муниципальная программа "Система социальной защиты населения города Минусинска"</c:v>
                </c:pt>
              </c:strCache>
            </c:strRef>
          </c:cat>
          <c:val>
            <c:numRef>
              <c:f>график!$D$43:$D$58</c:f>
              <c:numCache>
                <c:formatCode>#,##0.00</c:formatCode>
                <c:ptCount val="16"/>
                <c:pt idx="0">
                  <c:v>162318.44</c:v>
                </c:pt>
                <c:pt idx="1">
                  <c:v>78119.899999999994</c:v>
                </c:pt>
                <c:pt idx="2">
                  <c:v>182050.77</c:v>
                </c:pt>
                <c:pt idx="3">
                  <c:v>240251.66999999998</c:v>
                </c:pt>
                <c:pt idx="4">
                  <c:v>16690.400000000001</c:v>
                </c:pt>
                <c:pt idx="5">
                  <c:v>18865.329999999998</c:v>
                </c:pt>
                <c:pt idx="6">
                  <c:v>34371.479999999996</c:v>
                </c:pt>
                <c:pt idx="7">
                  <c:v>37580.94</c:v>
                </c:pt>
                <c:pt idx="8">
                  <c:v>11730</c:v>
                </c:pt>
                <c:pt idx="9">
                  <c:v>9309.0499999999993</c:v>
                </c:pt>
                <c:pt idx="10">
                  <c:v>5349.17</c:v>
                </c:pt>
                <c:pt idx="11" formatCode="0.00">
                  <c:v>30</c:v>
                </c:pt>
                <c:pt idx="12">
                  <c:v>136994.60999999999</c:v>
                </c:pt>
                <c:pt idx="13">
                  <c:v>80839.75</c:v>
                </c:pt>
                <c:pt idx="14">
                  <c:v>1339438.72</c:v>
                </c:pt>
                <c:pt idx="15">
                  <c:v>97796.84</c:v>
                </c:pt>
              </c:numCache>
            </c:numRef>
          </c:val>
        </c:ser>
        <c:ser>
          <c:idx val="1"/>
          <c:order val="1"/>
          <c:tx>
            <c:strRef>
              <c:f>график!$E$5</c:f>
              <c:strCache>
                <c:ptCount val="1"/>
                <c:pt idx="0">
                  <c:v>Исполнено на 01.10.2019</c:v>
                </c:pt>
              </c:strCache>
            </c:strRef>
          </c:tx>
          <c:dLbls>
            <c:showVal val="1"/>
          </c:dLbls>
          <c:cat>
            <c:strRef>
              <c:f>график!$C$43:$C$58</c:f>
              <c:strCache>
                <c:ptCount val="16"/>
                <c:pt idx="0">
                  <c:v>Муниципальная программа "Культура города Минусинска"</c:v>
                </c:pt>
                <c:pt idx="1">
                  <c:v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c:v>
                </c:pt>
                <c:pt idx="2">
                  <c:v>Муниципальная программа "Обеспечение транспортной инфраструктуры муниципального образования город Минусинск</c:v>
                </c:pt>
                <c:pt idx="3">
                  <c:v>Муниципальная программа "Обеспечение жизнедеятельности территории "</c:v>
                </c:pt>
                <c:pt idx="4">
                  <c:v>Муниципальная программа "Благоустройство территории муниципального образования город Минусинск"</c:v>
                </c:pt>
                <c:pt idx="5">
                  <c:v>Муниципальная программа "Молодежь Минусинска"</c:v>
                </c:pt>
                <c:pt idx="6">
                  <c:v>Муниципальная программа "Управление муниципальными финансами"</c:v>
                </c:pt>
                <c:pt idx="7">
                  <c:v>Муниципальная программа "Эффективное управление муниципальным имуществом города Минусинска"</c:v>
                </c:pt>
                <c:pt idx="8">
                  <c:v>Муниципальная программа "Социально - экономическая поддержка интересов населения города Минусинска"</c:v>
                </c:pt>
                <c:pt idx="9">
                  <c:v>Муниципальная программа "Управление земельно-имущественными отношениями на территории города Минусинска"</c:v>
                </c:pt>
                <c:pt idx="10">
                  <c:v>Муниципальная программа "Развитие архивного дела в городе Минусинске"</c:v>
                </c:pt>
                <c:pt idx="11">
                  <c:v>Муниципальная программа "Безопасный город"</c:v>
                </c:pt>
                <c:pt idx="12">
                  <c:v>Муниципальная программа "Развитие в городе Минусинске производственных мощностей по переработке сельскохозяйственной продукции, производству и реализации пищевых продуктов"</c:v>
                </c:pt>
                <c:pt idx="13">
                  <c:v>Муниципальная программа "Физическая культура и спорт в муниципальном образовании город Минусинск"</c:v>
                </c:pt>
                <c:pt idx="14">
                  <c:v>Муниципальная программа "Развитие образования города Минусинска"</c:v>
                </c:pt>
                <c:pt idx="15">
                  <c:v>Муниципальная программа "Система социальной защиты населения города Минусинска"</c:v>
                </c:pt>
              </c:strCache>
            </c:strRef>
          </c:cat>
          <c:val>
            <c:numRef>
              <c:f>график!$E$43:$E$58</c:f>
              <c:numCache>
                <c:formatCode>#,##0.00</c:formatCode>
                <c:ptCount val="16"/>
                <c:pt idx="0">
                  <c:v>101876.1</c:v>
                </c:pt>
                <c:pt idx="1">
                  <c:v>14108.32</c:v>
                </c:pt>
                <c:pt idx="2">
                  <c:v>50423.72</c:v>
                </c:pt>
                <c:pt idx="3">
                  <c:v>18849.789999999997</c:v>
                </c:pt>
                <c:pt idx="4">
                  <c:v>2987.77</c:v>
                </c:pt>
                <c:pt idx="5">
                  <c:v>14460.14</c:v>
                </c:pt>
                <c:pt idx="6">
                  <c:v>23614.92</c:v>
                </c:pt>
                <c:pt idx="7">
                  <c:v>23406.38</c:v>
                </c:pt>
                <c:pt idx="8">
                  <c:v>1033.23</c:v>
                </c:pt>
                <c:pt idx="9">
                  <c:v>6787.41</c:v>
                </c:pt>
                <c:pt idx="10">
                  <c:v>3570.5</c:v>
                </c:pt>
                <c:pt idx="11" formatCode="0.00">
                  <c:v>0</c:v>
                </c:pt>
                <c:pt idx="12">
                  <c:v>18428.669999999998</c:v>
                </c:pt>
                <c:pt idx="13">
                  <c:v>52794.49</c:v>
                </c:pt>
                <c:pt idx="14">
                  <c:v>919887.8</c:v>
                </c:pt>
                <c:pt idx="15">
                  <c:v>68854.55</c:v>
                </c:pt>
              </c:numCache>
            </c:numRef>
          </c:val>
        </c:ser>
        <c:shape val="pyramid"/>
        <c:axId val="107241472"/>
        <c:axId val="107243008"/>
        <c:axId val="0"/>
      </c:bar3DChart>
      <c:catAx>
        <c:axId val="107241472"/>
        <c:scaling>
          <c:orientation val="minMax"/>
        </c:scaling>
        <c:axPos val="l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7243008"/>
        <c:crosses val="autoZero"/>
        <c:auto val="1"/>
        <c:lblAlgn val="ctr"/>
        <c:lblOffset val="100"/>
      </c:catAx>
      <c:valAx>
        <c:axId val="107243008"/>
        <c:scaling>
          <c:orientation val="minMax"/>
        </c:scaling>
        <c:axPos val="b"/>
        <c:majorGridlines/>
        <c:numFmt formatCode="#,##0.00" sourceLinked="1"/>
        <c:tickLblPos val="nextTo"/>
        <c:crossAx val="107241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950499461110021"/>
          <c:y val="0.34307055164483696"/>
          <c:w val="0.11964085206837947"/>
          <c:h val="0.17168438351401391"/>
        </c:manualLayout>
      </c:layout>
      <c:txPr>
        <a:bodyPr/>
        <a:lstStyle/>
        <a:p>
          <a:pPr>
            <a:defRPr sz="14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60</xdr:row>
      <xdr:rowOff>133349</xdr:rowOff>
    </xdr:from>
    <xdr:to>
      <xdr:col>18</xdr:col>
      <xdr:colOff>152399</xdr:colOff>
      <xdr:row>125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1"/>
  <sheetViews>
    <sheetView showGridLines="0" tabSelected="1" zoomScale="66" zoomScaleNormal="66" workbookViewId="0">
      <selection activeCell="A5" sqref="A5:E41"/>
    </sheetView>
  </sheetViews>
  <sheetFormatPr defaultRowHeight="12.75" customHeight="1" outlineLevelRow="1"/>
  <cols>
    <col min="1" max="1" width="6.28515625" style="28" customWidth="1"/>
    <col min="2" max="2" width="30.7109375" style="28" customWidth="1"/>
    <col min="3" max="3" width="62.5703125" style="28" customWidth="1"/>
    <col min="4" max="4" width="16.28515625" style="28" customWidth="1"/>
    <col min="5" max="5" width="16.5703125" style="28" customWidth="1"/>
    <col min="6" max="6" width="13.140625" style="28" bestFit="1" customWidth="1"/>
    <col min="7" max="16384" width="9.140625" style="28"/>
  </cols>
  <sheetData>
    <row r="1" spans="1:9" ht="14.25" customHeight="1">
      <c r="A1" s="49" t="s">
        <v>32</v>
      </c>
      <c r="B1" s="49"/>
      <c r="C1" s="49"/>
      <c r="D1" s="49"/>
      <c r="E1" s="49"/>
      <c r="F1" s="27"/>
      <c r="G1" s="27"/>
    </row>
    <row r="2" spans="1:9" ht="18.75">
      <c r="A2" s="50"/>
      <c r="B2" s="50"/>
      <c r="C2" s="50"/>
      <c r="D2" s="50"/>
      <c r="E2" s="50"/>
      <c r="F2" s="27"/>
      <c r="G2" s="27"/>
    </row>
    <row r="3" spans="1:9" ht="18.75">
      <c r="A3" s="29"/>
      <c r="B3" s="30"/>
      <c r="C3" s="30" t="s">
        <v>41</v>
      </c>
      <c r="D3" s="30"/>
      <c r="E3" s="30"/>
      <c r="F3" s="30"/>
      <c r="G3" s="30"/>
      <c r="H3" s="30"/>
      <c r="I3" s="30"/>
    </row>
    <row r="4" spans="1:9" ht="18.75">
      <c r="A4" s="29"/>
      <c r="B4" s="30"/>
      <c r="C4" s="30"/>
      <c r="D4" s="31"/>
      <c r="E4" s="45" t="s">
        <v>1</v>
      </c>
      <c r="F4" s="31"/>
      <c r="G4" s="31"/>
      <c r="H4" s="30"/>
      <c r="I4" s="30"/>
    </row>
    <row r="5" spans="1:9" ht="47.25">
      <c r="A5" s="44" t="s">
        <v>21</v>
      </c>
      <c r="B5" s="44" t="s">
        <v>19</v>
      </c>
      <c r="C5" s="44" t="s">
        <v>20</v>
      </c>
      <c r="D5" s="44" t="s">
        <v>40</v>
      </c>
      <c r="E5" s="44" t="s">
        <v>42</v>
      </c>
    </row>
    <row r="6" spans="1:9" ht="18.75">
      <c r="A6" s="44" t="s">
        <v>23</v>
      </c>
      <c r="B6" s="44" t="s">
        <v>24</v>
      </c>
      <c r="C6" s="44" t="s">
        <v>25</v>
      </c>
      <c r="D6" s="44" t="s">
        <v>26</v>
      </c>
      <c r="E6" s="44" t="s">
        <v>27</v>
      </c>
    </row>
    <row r="7" spans="1:9" ht="18.75" collapsed="1">
      <c r="A7" s="51" t="s">
        <v>23</v>
      </c>
      <c r="B7" s="47" t="s">
        <v>2</v>
      </c>
      <c r="C7" s="34" t="s">
        <v>22</v>
      </c>
      <c r="D7" s="35">
        <f>SUM(D8:D20)</f>
        <v>744390.59000000008</v>
      </c>
      <c r="E7" s="35">
        <f>SUM(E8:E20)</f>
        <v>158359.65999999997</v>
      </c>
    </row>
    <row r="8" spans="1:9" ht="18.75" hidden="1" customHeight="1" outlineLevel="1">
      <c r="A8" s="52"/>
      <c r="B8" s="48"/>
      <c r="C8" s="43" t="s">
        <v>3</v>
      </c>
      <c r="D8" s="36">
        <v>0</v>
      </c>
      <c r="E8" s="36">
        <v>0</v>
      </c>
    </row>
    <row r="9" spans="1:9" ht="83.25" customHeight="1" outlineLevel="1">
      <c r="A9" s="52"/>
      <c r="B9" s="48"/>
      <c r="C9" s="43" t="s">
        <v>4</v>
      </c>
      <c r="D9" s="36">
        <v>78119.899999999994</v>
      </c>
      <c r="E9" s="36">
        <v>14108.32</v>
      </c>
      <c r="F9" s="46"/>
    </row>
    <row r="10" spans="1:9" ht="72.75" customHeight="1" outlineLevel="1">
      <c r="A10" s="52"/>
      <c r="B10" s="48"/>
      <c r="C10" s="43" t="s">
        <v>5</v>
      </c>
      <c r="D10" s="36">
        <v>182050.77</v>
      </c>
      <c r="E10" s="36">
        <v>50423.72</v>
      </c>
    </row>
    <row r="11" spans="1:9" ht="42" customHeight="1" outlineLevel="1">
      <c r="A11" s="52"/>
      <c r="B11" s="48"/>
      <c r="C11" s="43" t="s">
        <v>6</v>
      </c>
      <c r="D11" s="37">
        <v>240242.05</v>
      </c>
      <c r="E11" s="36">
        <v>18840.169999999998</v>
      </c>
    </row>
    <row r="12" spans="1:9" ht="61.5" customHeight="1" outlineLevel="1">
      <c r="A12" s="52"/>
      <c r="B12" s="48"/>
      <c r="C12" s="43" t="s">
        <v>7</v>
      </c>
      <c r="D12" s="36">
        <v>16690.400000000001</v>
      </c>
      <c r="E12" s="36">
        <v>2987.77</v>
      </c>
    </row>
    <row r="13" spans="1:9" ht="23.25" customHeight="1" outlineLevel="1">
      <c r="A13" s="52"/>
      <c r="B13" s="48"/>
      <c r="C13" s="43" t="s">
        <v>8</v>
      </c>
      <c r="D13" s="36">
        <v>3229.2</v>
      </c>
      <c r="E13" s="36">
        <v>3229.2</v>
      </c>
    </row>
    <row r="14" spans="1:9" ht="45.75" customHeight="1" outlineLevel="1">
      <c r="A14" s="52"/>
      <c r="B14" s="48"/>
      <c r="C14" s="43" t="s">
        <v>9</v>
      </c>
      <c r="D14" s="36">
        <v>24832.21</v>
      </c>
      <c r="E14" s="36">
        <v>16604.52</v>
      </c>
    </row>
    <row r="15" spans="1:9" ht="45.75" customHeight="1" outlineLevel="1">
      <c r="A15" s="52"/>
      <c r="B15" s="48"/>
      <c r="C15" s="43" t="s">
        <v>13</v>
      </c>
      <c r="D15" s="36">
        <v>37543.230000000003</v>
      </c>
      <c r="E15" s="36">
        <v>23379.38</v>
      </c>
    </row>
    <row r="16" spans="1:9" ht="63" customHeight="1" outlineLevel="1">
      <c r="A16" s="52"/>
      <c r="B16" s="48"/>
      <c r="C16" s="43" t="s">
        <v>10</v>
      </c>
      <c r="D16" s="36">
        <v>10000</v>
      </c>
      <c r="E16" s="36">
        <v>0</v>
      </c>
    </row>
    <row r="17" spans="1:6" ht="68.25" customHeight="1" outlineLevel="1">
      <c r="A17" s="52"/>
      <c r="B17" s="48"/>
      <c r="C17" s="43" t="s">
        <v>11</v>
      </c>
      <c r="D17" s="36">
        <v>9309.0499999999993</v>
      </c>
      <c r="E17" s="36">
        <v>6787.41</v>
      </c>
    </row>
    <row r="18" spans="1:6" ht="48" customHeight="1" outlineLevel="1">
      <c r="A18" s="52"/>
      <c r="B18" s="48"/>
      <c r="C18" s="43" t="s">
        <v>12</v>
      </c>
      <c r="D18" s="36">
        <v>5349.17</v>
      </c>
      <c r="E18" s="36">
        <v>3570.5</v>
      </c>
    </row>
    <row r="19" spans="1:6" ht="27" customHeight="1" outlineLevel="1">
      <c r="A19" s="52"/>
      <c r="B19" s="48"/>
      <c r="C19" s="43" t="s">
        <v>34</v>
      </c>
      <c r="D19" s="38">
        <v>30</v>
      </c>
      <c r="E19" s="38">
        <v>0</v>
      </c>
    </row>
    <row r="20" spans="1:6" ht="87" customHeight="1" outlineLevel="1">
      <c r="A20" s="52"/>
      <c r="B20" s="48"/>
      <c r="C20" s="43" t="s">
        <v>38</v>
      </c>
      <c r="D20" s="36">
        <v>136994.60999999999</v>
      </c>
      <c r="E20" s="36">
        <v>18428.669999999998</v>
      </c>
      <c r="F20" s="46"/>
    </row>
    <row r="21" spans="1:6" ht="27.75" customHeight="1">
      <c r="A21" s="51" t="s">
        <v>24</v>
      </c>
      <c r="B21" s="47" t="s">
        <v>0</v>
      </c>
      <c r="C21" s="34" t="s">
        <v>22</v>
      </c>
      <c r="D21" s="35">
        <f>D23+D22</f>
        <v>9539.27</v>
      </c>
      <c r="E21" s="35">
        <f>E23+E22</f>
        <v>7010.4</v>
      </c>
    </row>
    <row r="22" spans="1:6" ht="57" hidden="1" customHeight="1">
      <c r="A22" s="51"/>
      <c r="B22" s="47"/>
      <c r="C22" s="43"/>
      <c r="D22" s="36"/>
      <c r="E22" s="36"/>
    </row>
    <row r="23" spans="1:6" ht="64.5" customHeight="1" outlineLevel="1">
      <c r="A23" s="52"/>
      <c r="B23" s="48"/>
      <c r="C23" s="43" t="s">
        <v>9</v>
      </c>
      <c r="D23" s="36">
        <v>9539.27</v>
      </c>
      <c r="E23" s="36">
        <v>7010.4</v>
      </c>
    </row>
    <row r="24" spans="1:6" ht="22.5" customHeight="1" outlineLevel="1">
      <c r="A24" s="53">
        <v>3</v>
      </c>
      <c r="B24" s="55" t="s">
        <v>33</v>
      </c>
      <c r="C24" s="43" t="s">
        <v>22</v>
      </c>
      <c r="D24" s="35">
        <f>D25</f>
        <v>9.6199999999999992</v>
      </c>
      <c r="E24" s="35">
        <f>E25</f>
        <v>9.6199999999999992</v>
      </c>
    </row>
    <row r="25" spans="1:6" ht="138" customHeight="1" outlineLevel="1">
      <c r="A25" s="54"/>
      <c r="B25" s="56"/>
      <c r="C25" s="39" t="s">
        <v>6</v>
      </c>
      <c r="D25" s="36">
        <v>9.6199999999999992</v>
      </c>
      <c r="E25" s="36">
        <v>9.6199999999999992</v>
      </c>
    </row>
    <row r="26" spans="1:6" ht="18.75" customHeight="1">
      <c r="A26" s="51" t="s">
        <v>26</v>
      </c>
      <c r="B26" s="47" t="s">
        <v>14</v>
      </c>
      <c r="C26" s="34" t="s">
        <v>22</v>
      </c>
      <c r="D26" s="35">
        <f>D27+D28</f>
        <v>96475.88</v>
      </c>
      <c r="E26" s="35">
        <f>E27+E28</f>
        <v>64025.43</v>
      </c>
    </row>
    <row r="27" spans="1:6" ht="18.75" outlineLevel="1">
      <c r="A27" s="52"/>
      <c r="B27" s="48"/>
      <c r="C27" s="43" t="s">
        <v>8</v>
      </c>
      <c r="D27" s="36">
        <v>15636.13</v>
      </c>
      <c r="E27" s="36">
        <v>11230.94</v>
      </c>
    </row>
    <row r="28" spans="1:6" ht="68.25" customHeight="1" outlineLevel="1">
      <c r="A28" s="52"/>
      <c r="B28" s="48"/>
      <c r="C28" s="43" t="s">
        <v>15</v>
      </c>
      <c r="D28" s="36">
        <v>80839.75</v>
      </c>
      <c r="E28" s="36">
        <v>52794.49</v>
      </c>
    </row>
    <row r="29" spans="1:6" ht="18.75" customHeight="1">
      <c r="A29" s="51" t="s">
        <v>27</v>
      </c>
      <c r="B29" s="47" t="s">
        <v>28</v>
      </c>
      <c r="C29" s="34" t="s">
        <v>22</v>
      </c>
      <c r="D29" s="35">
        <f>D30+D31+D32+D33</f>
        <v>162568.44</v>
      </c>
      <c r="E29" s="35">
        <f>E30+E31+E32+E33</f>
        <v>102023.64</v>
      </c>
    </row>
    <row r="30" spans="1:6" ht="18.75" hidden="1" customHeight="1">
      <c r="A30" s="51"/>
      <c r="B30" s="47"/>
      <c r="C30" s="43"/>
      <c r="D30" s="36"/>
      <c r="E30" s="36"/>
    </row>
    <row r="31" spans="1:6" ht="45" customHeight="1" outlineLevel="1">
      <c r="A31" s="52"/>
      <c r="B31" s="48"/>
      <c r="C31" s="43" t="s">
        <v>3</v>
      </c>
      <c r="D31" s="36">
        <v>162318.44</v>
      </c>
      <c r="E31" s="36">
        <v>101876.1</v>
      </c>
    </row>
    <row r="32" spans="1:6" ht="65.25" hidden="1" customHeight="1" outlineLevel="1">
      <c r="A32" s="52"/>
      <c r="B32" s="48"/>
      <c r="C32" s="43" t="s">
        <v>7</v>
      </c>
      <c r="D32" s="36"/>
      <c r="E32" s="36"/>
    </row>
    <row r="33" spans="1:5" ht="57" customHeight="1" outlineLevel="1">
      <c r="A33" s="52"/>
      <c r="B33" s="48"/>
      <c r="C33" s="43" t="s">
        <v>16</v>
      </c>
      <c r="D33" s="36">
        <v>250</v>
      </c>
      <c r="E33" s="36">
        <v>147.54</v>
      </c>
    </row>
    <row r="34" spans="1:5" ht="18.75" customHeight="1">
      <c r="A34" s="51" t="s">
        <v>30</v>
      </c>
      <c r="B34" s="47" t="s">
        <v>29</v>
      </c>
      <c r="C34" s="34" t="s">
        <v>22</v>
      </c>
      <c r="D34" s="35">
        <f>D35</f>
        <v>1339188.72</v>
      </c>
      <c r="E34" s="35">
        <f>E35</f>
        <v>919740.26</v>
      </c>
    </row>
    <row r="35" spans="1:5" ht="53.25" customHeight="1" outlineLevel="1">
      <c r="A35" s="52"/>
      <c r="B35" s="48"/>
      <c r="C35" s="43" t="s">
        <v>16</v>
      </c>
      <c r="D35" s="36">
        <v>1339188.72</v>
      </c>
      <c r="E35" s="36">
        <v>919740.26</v>
      </c>
    </row>
    <row r="36" spans="1:5" ht="18.75" customHeight="1">
      <c r="A36" s="51" t="s">
        <v>31</v>
      </c>
      <c r="B36" s="47" t="s">
        <v>17</v>
      </c>
      <c r="C36" s="34" t="s">
        <v>22</v>
      </c>
      <c r="D36" s="35">
        <f>D37+D38+D39+D40</f>
        <v>99564.55</v>
      </c>
      <c r="E36" s="35">
        <f>E37+E38+E39+E40</f>
        <v>69914.78</v>
      </c>
    </row>
    <row r="37" spans="1:5" ht="60" customHeight="1" outlineLevel="1">
      <c r="A37" s="52"/>
      <c r="B37" s="48"/>
      <c r="C37" s="43" t="s">
        <v>39</v>
      </c>
      <c r="D37" s="36">
        <v>97796.84</v>
      </c>
      <c r="E37" s="36">
        <v>68854.55</v>
      </c>
    </row>
    <row r="38" spans="1:5" ht="60" hidden="1" customHeight="1" outlineLevel="1">
      <c r="A38" s="52"/>
      <c r="B38" s="48"/>
      <c r="C38" s="43" t="s">
        <v>6</v>
      </c>
      <c r="D38" s="36"/>
      <c r="E38" s="36"/>
    </row>
    <row r="39" spans="1:5" ht="64.5" customHeight="1" outlineLevel="1">
      <c r="A39" s="52"/>
      <c r="B39" s="48"/>
      <c r="C39" s="43" t="s">
        <v>13</v>
      </c>
      <c r="D39" s="36">
        <v>37.71</v>
      </c>
      <c r="E39" s="36">
        <v>27</v>
      </c>
    </row>
    <row r="40" spans="1:5" ht="70.5" customHeight="1" outlineLevel="1">
      <c r="A40" s="52"/>
      <c r="B40" s="48"/>
      <c r="C40" s="43" t="s">
        <v>10</v>
      </c>
      <c r="D40" s="36">
        <v>1730</v>
      </c>
      <c r="E40" s="36">
        <v>1033.23</v>
      </c>
    </row>
    <row r="41" spans="1:5" ht="18.75">
      <c r="A41" s="40"/>
      <c r="B41" s="41" t="s">
        <v>36</v>
      </c>
      <c r="C41" s="41"/>
      <c r="D41" s="42">
        <f>D7+D21+D24+D26+D29+D34+D36</f>
        <v>2451737.0699999998</v>
      </c>
      <c r="E41" s="42">
        <f>E7+E21+E24+E26+E29+E34+E36</f>
        <v>1321083.79</v>
      </c>
    </row>
    <row r="42" spans="1:5" ht="42.75" customHeight="1"/>
    <row r="43" spans="1:5" ht="42.75" customHeight="1"/>
    <row r="50" spans="1:1" ht="12.75" customHeight="1">
      <c r="A50" s="32"/>
    </row>
    <row r="51" spans="1:1" ht="12.75" customHeight="1">
      <c r="A51" s="32"/>
    </row>
  </sheetData>
  <mergeCells count="15">
    <mergeCell ref="B34:B35"/>
    <mergeCell ref="A1:E2"/>
    <mergeCell ref="B36:B40"/>
    <mergeCell ref="A7:A20"/>
    <mergeCell ref="A21:A23"/>
    <mergeCell ref="A26:A28"/>
    <mergeCell ref="A29:A33"/>
    <mergeCell ref="A34:A35"/>
    <mergeCell ref="A36:A40"/>
    <mergeCell ref="B7:B20"/>
    <mergeCell ref="B21:B23"/>
    <mergeCell ref="A24:A25"/>
    <mergeCell ref="B24:B25"/>
    <mergeCell ref="B26:B28"/>
    <mergeCell ref="B29:B33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opLeftCell="C58" workbookViewId="0">
      <selection activeCell="D5" sqref="D5"/>
    </sheetView>
  </sheetViews>
  <sheetFormatPr defaultRowHeight="12.75" customHeight="1" outlineLevelRow="1"/>
  <cols>
    <col min="1" max="1" width="4.140625" style="3" hidden="1" customWidth="1"/>
    <col min="2" max="2" width="5.42578125" style="3" hidden="1" customWidth="1"/>
    <col min="3" max="3" width="62.5703125" style="3" customWidth="1"/>
    <col min="4" max="4" width="19.7109375" style="3" customWidth="1"/>
    <col min="5" max="5" width="16.5703125" style="3" customWidth="1"/>
    <col min="6" max="6" width="13.140625" style="3" bestFit="1" customWidth="1"/>
    <col min="7" max="16384" width="9.140625" style="3"/>
  </cols>
  <sheetData>
    <row r="1" spans="1:9" ht="14.25" customHeight="1">
      <c r="A1" s="16"/>
      <c r="B1" s="16"/>
      <c r="C1" s="16"/>
      <c r="D1" s="16"/>
      <c r="E1" s="16"/>
      <c r="F1" s="2"/>
      <c r="G1" s="2"/>
    </row>
    <row r="2" spans="1:9" ht="42.75" customHeight="1">
      <c r="A2" s="17"/>
      <c r="B2" s="17"/>
      <c r="C2" s="57" t="s">
        <v>32</v>
      </c>
      <c r="D2" s="57"/>
      <c r="E2" s="57"/>
      <c r="F2" s="2"/>
      <c r="G2" s="2"/>
    </row>
    <row r="3" spans="1:9" ht="20.25">
      <c r="A3" s="4"/>
      <c r="B3" s="5"/>
      <c r="C3" s="58" t="s">
        <v>41</v>
      </c>
      <c r="D3" s="58"/>
      <c r="E3" s="58"/>
      <c r="F3" s="5"/>
      <c r="G3" s="5"/>
      <c r="H3" s="5"/>
      <c r="I3" s="5"/>
    </row>
    <row r="4" spans="1:9" ht="16.5" customHeight="1">
      <c r="A4" s="4"/>
      <c r="B4" s="5"/>
      <c r="C4" s="5"/>
      <c r="D4" s="6"/>
      <c r="E4" s="8" t="s">
        <v>1</v>
      </c>
      <c r="F4" s="6"/>
      <c r="G4" s="6"/>
      <c r="H4" s="5"/>
      <c r="I4" s="5"/>
    </row>
    <row r="5" spans="1:9" ht="56.25" customHeight="1">
      <c r="A5" s="24" t="s">
        <v>21</v>
      </c>
      <c r="B5" s="24" t="s">
        <v>19</v>
      </c>
      <c r="C5" s="24" t="s">
        <v>20</v>
      </c>
      <c r="D5" s="25" t="s">
        <v>40</v>
      </c>
      <c r="E5" s="25" t="s">
        <v>42</v>
      </c>
    </row>
    <row r="6" spans="1:9" ht="18.75">
      <c r="A6" s="7" t="s">
        <v>23</v>
      </c>
      <c r="B6" s="7" t="s">
        <v>24</v>
      </c>
      <c r="C6" s="7" t="s">
        <v>23</v>
      </c>
      <c r="D6" s="7" t="s">
        <v>24</v>
      </c>
      <c r="E6" s="7" t="s">
        <v>25</v>
      </c>
    </row>
    <row r="7" spans="1:9" ht="18.75" hidden="1" customHeight="1" collapsed="1">
      <c r="A7" s="59" t="s">
        <v>23</v>
      </c>
      <c r="B7" s="62" t="s">
        <v>2</v>
      </c>
      <c r="C7" s="9" t="s">
        <v>22</v>
      </c>
      <c r="D7" s="10">
        <f>SUM(D8:D20)</f>
        <v>594269.42000000004</v>
      </c>
      <c r="E7" s="10">
        <f>SUM(E8:E20)</f>
        <v>202569.46</v>
      </c>
    </row>
    <row r="8" spans="1:9" ht="46.5" hidden="1" customHeight="1" outlineLevel="1">
      <c r="A8" s="60"/>
      <c r="B8" s="63"/>
      <c r="C8" s="18" t="s">
        <v>3</v>
      </c>
      <c r="D8" s="19">
        <v>66090.31</v>
      </c>
      <c r="E8" s="19">
        <v>0</v>
      </c>
    </row>
    <row r="9" spans="1:9" ht="83.25" hidden="1" customHeight="1" outlineLevel="1">
      <c r="A9" s="60"/>
      <c r="B9" s="63"/>
      <c r="C9" s="18" t="s">
        <v>4</v>
      </c>
      <c r="D9" s="19">
        <v>57256.01</v>
      </c>
      <c r="E9" s="19">
        <v>17831.849999999999</v>
      </c>
    </row>
    <row r="10" spans="1:9" ht="72.75" hidden="1" customHeight="1" outlineLevel="1">
      <c r="A10" s="60"/>
      <c r="B10" s="63"/>
      <c r="C10" s="18" t="s">
        <v>5</v>
      </c>
      <c r="D10" s="19">
        <v>198275.44</v>
      </c>
      <c r="E10" s="19">
        <v>46923.41</v>
      </c>
    </row>
    <row r="11" spans="1:9" ht="42" hidden="1" customHeight="1" outlineLevel="1">
      <c r="A11" s="60"/>
      <c r="B11" s="63"/>
      <c r="C11" s="18" t="s">
        <v>6</v>
      </c>
      <c r="D11" s="19">
        <v>40942.17</v>
      </c>
      <c r="E11" s="19">
        <v>15486.98</v>
      </c>
    </row>
    <row r="12" spans="1:9" ht="61.5" hidden="1" customHeight="1" outlineLevel="1">
      <c r="A12" s="60"/>
      <c r="B12" s="63"/>
      <c r="C12" s="18" t="s">
        <v>7</v>
      </c>
      <c r="D12" s="19">
        <v>39723.589999999997</v>
      </c>
      <c r="E12" s="19">
        <v>25606.22</v>
      </c>
    </row>
    <row r="13" spans="1:9" ht="23.25" hidden="1" customHeight="1" outlineLevel="1">
      <c r="A13" s="60"/>
      <c r="B13" s="63"/>
      <c r="C13" s="18" t="s">
        <v>8</v>
      </c>
      <c r="D13" s="11">
        <v>2167.1999999999998</v>
      </c>
      <c r="E13" s="11">
        <v>2167.1999999999998</v>
      </c>
    </row>
    <row r="14" spans="1:9" ht="45.75" hidden="1" customHeight="1" outlineLevel="1">
      <c r="A14" s="60"/>
      <c r="B14" s="63"/>
      <c r="C14" s="18" t="s">
        <v>9</v>
      </c>
      <c r="D14" s="19">
        <v>22700.85</v>
      </c>
      <c r="E14" s="19">
        <v>15166.2</v>
      </c>
    </row>
    <row r="15" spans="1:9" ht="45.75" hidden="1" customHeight="1" outlineLevel="1">
      <c r="A15" s="60"/>
      <c r="B15" s="63"/>
      <c r="C15" s="18" t="s">
        <v>13</v>
      </c>
      <c r="D15" s="11">
        <v>150744</v>
      </c>
      <c r="E15" s="11">
        <v>69245.36</v>
      </c>
    </row>
    <row r="16" spans="1:9" ht="63" hidden="1" customHeight="1" outlineLevel="1">
      <c r="A16" s="60"/>
      <c r="B16" s="63"/>
      <c r="C16" s="18" t="s">
        <v>10</v>
      </c>
      <c r="D16" s="11">
        <v>500</v>
      </c>
      <c r="E16" s="11">
        <v>30.24</v>
      </c>
    </row>
    <row r="17" spans="1:5" ht="56.25" hidden="1" customHeight="1">
      <c r="A17" s="60"/>
      <c r="B17" s="63"/>
      <c r="C17" s="18" t="s">
        <v>11</v>
      </c>
      <c r="D17" s="11">
        <v>9850.9500000000007</v>
      </c>
      <c r="E17" s="11">
        <v>7003.29</v>
      </c>
    </row>
    <row r="18" spans="1:5" ht="37.5" hidden="1" customHeight="1">
      <c r="A18" s="60"/>
      <c r="B18" s="63"/>
      <c r="C18" s="18" t="s">
        <v>12</v>
      </c>
      <c r="D18" s="11">
        <v>4583.8999999999996</v>
      </c>
      <c r="E18" s="11">
        <v>3108.71</v>
      </c>
    </row>
    <row r="19" spans="1:5" ht="18.75" hidden="1" customHeight="1">
      <c r="A19" s="60"/>
      <c r="B19" s="63"/>
      <c r="C19" s="18" t="s">
        <v>34</v>
      </c>
      <c r="D19" s="15">
        <v>30</v>
      </c>
      <c r="E19" s="15">
        <v>0</v>
      </c>
    </row>
    <row r="20" spans="1:5" ht="75" hidden="1" customHeight="1">
      <c r="A20" s="61"/>
      <c r="B20" s="64"/>
      <c r="C20" s="18" t="s">
        <v>35</v>
      </c>
      <c r="D20" s="11">
        <v>1405</v>
      </c>
      <c r="E20" s="11">
        <v>0</v>
      </c>
    </row>
    <row r="21" spans="1:5" ht="18.75" hidden="1" customHeight="1">
      <c r="A21" s="59" t="s">
        <v>24</v>
      </c>
      <c r="B21" s="62" t="s">
        <v>0</v>
      </c>
      <c r="C21" s="9" t="s">
        <v>22</v>
      </c>
      <c r="D21" s="10">
        <f>D23+D22</f>
        <v>8546.0300000000007</v>
      </c>
      <c r="E21" s="10">
        <f>E23+E22</f>
        <v>6125.71</v>
      </c>
    </row>
    <row r="22" spans="1:5" ht="18.75" hidden="1" customHeight="1">
      <c r="A22" s="60"/>
      <c r="B22" s="63"/>
      <c r="C22" s="23"/>
      <c r="D22" s="11"/>
      <c r="E22" s="11"/>
    </row>
    <row r="23" spans="1:5" ht="37.5" hidden="1" customHeight="1">
      <c r="A23" s="61"/>
      <c r="B23" s="64"/>
      <c r="C23" s="18" t="s">
        <v>9</v>
      </c>
      <c r="D23" s="19">
        <v>8546.0300000000007</v>
      </c>
      <c r="E23" s="19">
        <v>6125.71</v>
      </c>
    </row>
    <row r="24" spans="1:5" ht="18.75" hidden="1" customHeight="1">
      <c r="A24" s="65">
        <v>3</v>
      </c>
      <c r="B24" s="67" t="s">
        <v>33</v>
      </c>
      <c r="C24" s="23" t="s">
        <v>22</v>
      </c>
      <c r="D24" s="10">
        <f>D25</f>
        <v>67.83</v>
      </c>
      <c r="E24" s="10">
        <f>E25</f>
        <v>67.83</v>
      </c>
    </row>
    <row r="25" spans="1:5" ht="37.5" hidden="1" customHeight="1">
      <c r="A25" s="66"/>
      <c r="B25" s="68"/>
      <c r="C25" s="20" t="s">
        <v>6</v>
      </c>
      <c r="D25" s="19">
        <v>67.83</v>
      </c>
      <c r="E25" s="19">
        <v>67.83</v>
      </c>
    </row>
    <row r="26" spans="1:5" ht="18.75" hidden="1" customHeight="1">
      <c r="A26" s="59" t="s">
        <v>26</v>
      </c>
      <c r="B26" s="62" t="s">
        <v>14</v>
      </c>
      <c r="C26" s="9" t="s">
        <v>22</v>
      </c>
      <c r="D26" s="10">
        <f>D27+D28</f>
        <v>72757.349999999991</v>
      </c>
      <c r="E26" s="10">
        <f>E27+E28</f>
        <v>47146.1</v>
      </c>
    </row>
    <row r="27" spans="1:5" ht="37.5" hidden="1" customHeight="1">
      <c r="A27" s="60"/>
      <c r="B27" s="63"/>
      <c r="C27" s="18" t="s">
        <v>8</v>
      </c>
      <c r="D27" s="11">
        <v>19451.259999999998</v>
      </c>
      <c r="E27" s="11">
        <v>11169.56</v>
      </c>
    </row>
    <row r="28" spans="1:5" ht="56.25" hidden="1" customHeight="1">
      <c r="A28" s="61"/>
      <c r="B28" s="64"/>
      <c r="C28" s="18" t="s">
        <v>15</v>
      </c>
      <c r="D28" s="11">
        <v>53306.09</v>
      </c>
      <c r="E28" s="11">
        <v>35976.54</v>
      </c>
    </row>
    <row r="29" spans="1:5" ht="18.75" customHeight="1">
      <c r="A29" s="59" t="s">
        <v>27</v>
      </c>
      <c r="B29" s="62" t="s">
        <v>28</v>
      </c>
      <c r="C29" s="9" t="s">
        <v>22</v>
      </c>
      <c r="D29" s="10">
        <f>D30+D31+D32+D33</f>
        <v>139355.53</v>
      </c>
      <c r="E29" s="10">
        <f>E30+E31+E32+E33</f>
        <v>94914.21</v>
      </c>
    </row>
    <row r="30" spans="1:5" ht="18.75" hidden="1" customHeight="1">
      <c r="A30" s="60"/>
      <c r="B30" s="63"/>
      <c r="C30" s="23"/>
      <c r="D30" s="11"/>
      <c r="E30" s="11"/>
    </row>
    <row r="31" spans="1:5" ht="37.5" hidden="1" customHeight="1">
      <c r="A31" s="60"/>
      <c r="B31" s="63"/>
      <c r="C31" s="18" t="s">
        <v>3</v>
      </c>
      <c r="D31" s="19">
        <v>139090.48000000001</v>
      </c>
      <c r="E31" s="19">
        <v>94666.63</v>
      </c>
    </row>
    <row r="32" spans="1:5" ht="56.25" hidden="1" customHeight="1">
      <c r="A32" s="60"/>
      <c r="B32" s="63"/>
      <c r="C32" s="23" t="s">
        <v>7</v>
      </c>
      <c r="D32" s="11"/>
      <c r="E32" s="11"/>
    </row>
    <row r="33" spans="1:5" ht="37.5" hidden="1" customHeight="1">
      <c r="A33" s="61"/>
      <c r="B33" s="64"/>
      <c r="C33" s="18" t="s">
        <v>16</v>
      </c>
      <c r="D33" s="11">
        <v>265.05</v>
      </c>
      <c r="E33" s="11">
        <v>247.58</v>
      </c>
    </row>
    <row r="34" spans="1:5" ht="18.75" hidden="1" customHeight="1">
      <c r="A34" s="59" t="s">
        <v>30</v>
      </c>
      <c r="B34" s="62" t="s">
        <v>29</v>
      </c>
      <c r="C34" s="9" t="s">
        <v>22</v>
      </c>
      <c r="D34" s="10">
        <f>D35</f>
        <v>1085805.92</v>
      </c>
      <c r="E34" s="10">
        <f>E35</f>
        <v>743808.55</v>
      </c>
    </row>
    <row r="35" spans="1:5" ht="37.5" hidden="1" customHeight="1">
      <c r="A35" s="61"/>
      <c r="B35" s="64"/>
      <c r="C35" s="18" t="s">
        <v>16</v>
      </c>
      <c r="D35" s="11">
        <v>1085805.92</v>
      </c>
      <c r="E35" s="11">
        <v>743808.55</v>
      </c>
    </row>
    <row r="36" spans="1:5" ht="18.75" hidden="1" customHeight="1">
      <c r="A36" s="59" t="s">
        <v>31</v>
      </c>
      <c r="B36" s="62" t="s">
        <v>17</v>
      </c>
      <c r="C36" s="9" t="s">
        <v>22</v>
      </c>
      <c r="D36" s="10">
        <f>D37+D38+D39+D40</f>
        <v>82769.310000000012</v>
      </c>
      <c r="E36" s="10">
        <f>E37+E38+E39+E40</f>
        <v>54743.47</v>
      </c>
    </row>
    <row r="37" spans="1:5" ht="37.5" hidden="1" customHeight="1">
      <c r="A37" s="60"/>
      <c r="B37" s="63"/>
      <c r="C37" s="18" t="s">
        <v>18</v>
      </c>
      <c r="D37" s="11">
        <v>80718.600000000006</v>
      </c>
      <c r="E37" s="11">
        <v>52778.07</v>
      </c>
    </row>
    <row r="38" spans="1:5" ht="37.5" hidden="1" customHeight="1">
      <c r="A38" s="60"/>
      <c r="B38" s="63"/>
      <c r="C38" s="23" t="s">
        <v>6</v>
      </c>
      <c r="D38" s="11"/>
      <c r="E38" s="11"/>
    </row>
    <row r="39" spans="1:5" ht="56.25" hidden="1" customHeight="1">
      <c r="A39" s="60"/>
      <c r="B39" s="63"/>
      <c r="C39" s="18" t="s">
        <v>13</v>
      </c>
      <c r="D39" s="11">
        <v>1250.71</v>
      </c>
      <c r="E39" s="11">
        <v>1222.93</v>
      </c>
    </row>
    <row r="40" spans="1:5" ht="56.25" hidden="1" customHeight="1">
      <c r="A40" s="61"/>
      <c r="B40" s="64"/>
      <c r="C40" s="18" t="s">
        <v>10</v>
      </c>
      <c r="D40" s="11">
        <v>800</v>
      </c>
      <c r="E40" s="11">
        <v>742.47</v>
      </c>
    </row>
    <row r="41" spans="1:5" ht="18.75" hidden="1" customHeight="1">
      <c r="A41" s="12"/>
      <c r="B41" s="13"/>
      <c r="C41" s="13"/>
      <c r="D41" s="14">
        <f>D7+D21+D24+D26+D29+D34+D36</f>
        <v>1983571.3900000001</v>
      </c>
      <c r="E41" s="14">
        <f>E7+E21+E24+E26+E29+E34+E36</f>
        <v>1149375.33</v>
      </c>
    </row>
    <row r="42" spans="1:5" ht="18.75" hidden="1"/>
    <row r="43" spans="1:5" ht="37.5">
      <c r="C43" s="18" t="s">
        <v>3</v>
      </c>
      <c r="D43" s="33">
        <f>Бюджет!D8+Бюджет!D31</f>
        <v>162318.44</v>
      </c>
      <c r="E43" s="33">
        <f>Бюджет!E8+Бюджет!E31</f>
        <v>101876.1</v>
      </c>
    </row>
    <row r="44" spans="1:5" ht="75">
      <c r="C44" s="18" t="s">
        <v>4</v>
      </c>
      <c r="D44" s="33">
        <f>Бюджет!D9</f>
        <v>78119.899999999994</v>
      </c>
      <c r="E44" s="33">
        <f>Бюджет!E9</f>
        <v>14108.32</v>
      </c>
    </row>
    <row r="45" spans="1:5" ht="56.25">
      <c r="C45" s="18" t="s">
        <v>5</v>
      </c>
      <c r="D45" s="33">
        <f>Бюджет!D10</f>
        <v>182050.77</v>
      </c>
      <c r="E45" s="33">
        <f>Бюджет!E10</f>
        <v>50423.72</v>
      </c>
    </row>
    <row r="46" spans="1:5" ht="37.5">
      <c r="C46" s="18" t="s">
        <v>6</v>
      </c>
      <c r="D46" s="33">
        <f>Бюджет!D11+Бюджет!D25</f>
        <v>240251.66999999998</v>
      </c>
      <c r="E46" s="33">
        <f>Бюджет!E11+Бюджет!E25</f>
        <v>18849.789999999997</v>
      </c>
    </row>
    <row r="47" spans="1:5" ht="56.25">
      <c r="C47" s="18" t="s">
        <v>7</v>
      </c>
      <c r="D47" s="33">
        <f>Бюджет!D12</f>
        <v>16690.400000000001</v>
      </c>
      <c r="E47" s="33">
        <f>Бюджет!E12</f>
        <v>2987.77</v>
      </c>
    </row>
    <row r="48" spans="1:5" ht="37.5">
      <c r="C48" s="18" t="s">
        <v>8</v>
      </c>
      <c r="D48" s="33">
        <f>Бюджет!D13+Бюджет!D27</f>
        <v>18865.329999999998</v>
      </c>
      <c r="E48" s="33">
        <f>Бюджет!E13+Бюджет!E27</f>
        <v>14460.14</v>
      </c>
    </row>
    <row r="49" spans="1:5" ht="37.5">
      <c r="C49" s="18" t="s">
        <v>9</v>
      </c>
      <c r="D49" s="33">
        <f>Бюджет!D14+Бюджет!D23</f>
        <v>34371.479999999996</v>
      </c>
      <c r="E49" s="33">
        <f>Бюджет!E14+Бюджет!E23</f>
        <v>23614.92</v>
      </c>
    </row>
    <row r="50" spans="1:5" ht="56.25">
      <c r="A50" s="1"/>
      <c r="C50" s="18" t="s">
        <v>13</v>
      </c>
      <c r="D50" s="33">
        <f>Бюджет!D15+Бюджет!D39</f>
        <v>37580.94</v>
      </c>
      <c r="E50" s="33">
        <f>Бюджет!E15+Бюджет!E39</f>
        <v>23406.38</v>
      </c>
    </row>
    <row r="51" spans="1:5" ht="56.25">
      <c r="A51" s="1"/>
      <c r="C51" s="18" t="s">
        <v>10</v>
      </c>
      <c r="D51" s="33">
        <f>Бюджет!D16+Бюджет!D40</f>
        <v>11730</v>
      </c>
      <c r="E51" s="33">
        <f>Бюджет!E16+Бюджет!E40</f>
        <v>1033.23</v>
      </c>
    </row>
    <row r="52" spans="1:5" ht="56.25">
      <c r="C52" s="18" t="s">
        <v>11</v>
      </c>
      <c r="D52" s="33">
        <f>Бюджет!D17</f>
        <v>9309.0499999999993</v>
      </c>
      <c r="E52" s="33">
        <f>Бюджет!E17</f>
        <v>6787.41</v>
      </c>
    </row>
    <row r="53" spans="1:5" ht="37.5">
      <c r="C53" s="18" t="s">
        <v>12</v>
      </c>
      <c r="D53" s="33">
        <f>Бюджет!D18</f>
        <v>5349.17</v>
      </c>
      <c r="E53" s="33">
        <f>Бюджет!E18</f>
        <v>3570.5</v>
      </c>
    </row>
    <row r="54" spans="1:5" ht="18.75">
      <c r="C54" s="18" t="s">
        <v>34</v>
      </c>
      <c r="D54" s="26">
        <f>Бюджет!D19</f>
        <v>30</v>
      </c>
      <c r="E54" s="26">
        <f>Бюджет!E19</f>
        <v>0</v>
      </c>
    </row>
    <row r="55" spans="1:5" ht="75">
      <c r="C55" s="18" t="s">
        <v>35</v>
      </c>
      <c r="D55" s="33">
        <f>Бюджет!D20</f>
        <v>136994.60999999999</v>
      </c>
      <c r="E55" s="33">
        <f>Бюджет!E20</f>
        <v>18428.669999999998</v>
      </c>
    </row>
    <row r="56" spans="1:5" ht="56.25">
      <c r="C56" s="18" t="s">
        <v>15</v>
      </c>
      <c r="D56" s="33">
        <f>Бюджет!D28</f>
        <v>80839.75</v>
      </c>
      <c r="E56" s="33">
        <f>Бюджет!E28</f>
        <v>52794.49</v>
      </c>
    </row>
    <row r="57" spans="1:5" ht="37.5">
      <c r="C57" s="18" t="s">
        <v>16</v>
      </c>
      <c r="D57" s="33">
        <f>Бюджет!D35+Бюджет!D33</f>
        <v>1339438.72</v>
      </c>
      <c r="E57" s="33">
        <f>Бюджет!E35+Бюджет!E33</f>
        <v>919887.8</v>
      </c>
    </row>
    <row r="58" spans="1:5" ht="37.5">
      <c r="C58" s="18" t="s">
        <v>18</v>
      </c>
      <c r="D58" s="33">
        <f>Бюджет!D37</f>
        <v>97796.84</v>
      </c>
      <c r="E58" s="33">
        <f>Бюджет!E37</f>
        <v>68854.55</v>
      </c>
    </row>
    <row r="59" spans="1:5" ht="18.75">
      <c r="C59" s="21" t="s">
        <v>37</v>
      </c>
      <c r="D59" s="33">
        <f>SUM(D43:D58)</f>
        <v>2451737.0699999998</v>
      </c>
      <c r="E59" s="33">
        <f>SUM(E43:E58)</f>
        <v>1321083.79</v>
      </c>
    </row>
    <row r="60" spans="1:5" ht="18.75">
      <c r="D60" s="22">
        <f>D59-Бюджет!D41</f>
        <v>0</v>
      </c>
      <c r="E60" s="22">
        <f>E59-Бюджет!E41</f>
        <v>0</v>
      </c>
    </row>
    <row r="61" spans="1:5" ht="18.75"/>
    <row r="62" spans="1:5" ht="18.75"/>
    <row r="63" spans="1:5" ht="18.75"/>
  </sheetData>
  <mergeCells count="16">
    <mergeCell ref="A34:A35"/>
    <mergeCell ref="B34:B35"/>
    <mergeCell ref="A36:A40"/>
    <mergeCell ref="B36:B40"/>
    <mergeCell ref="A24:A25"/>
    <mergeCell ref="B24:B25"/>
    <mergeCell ref="A26:A28"/>
    <mergeCell ref="B26:B28"/>
    <mergeCell ref="A29:A33"/>
    <mergeCell ref="B29:B33"/>
    <mergeCell ref="C2:E2"/>
    <mergeCell ref="C3:E3"/>
    <mergeCell ref="A7:A20"/>
    <mergeCell ref="B7:B20"/>
    <mergeCell ref="A21:A23"/>
    <mergeCell ref="B21:B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Бюджет</vt:lpstr>
      <vt:lpstr>график</vt:lpstr>
      <vt:lpstr>Бюджет!APPT</vt:lpstr>
      <vt:lpstr>Бюджет!FIO</vt:lpstr>
      <vt:lpstr>Бюджет!SIGN</vt:lpstr>
      <vt:lpstr>Бюджет!Заголовки_для_печати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user3</cp:lastModifiedBy>
  <cp:lastPrinted>2017-10-30T09:49:36Z</cp:lastPrinted>
  <dcterms:created xsi:type="dcterms:W3CDTF">2002-03-11T10:22:12Z</dcterms:created>
  <dcterms:modified xsi:type="dcterms:W3CDTF">2019-10-15T07:58:50Z</dcterms:modified>
</cp:coreProperties>
</file>