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<sst xmlns="http://schemas.openxmlformats.org/spreadsheetml/2006/main" count="53" uniqueCount="51">
  <si>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</si>
  <si>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</si>
  <si>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</si>
  <si>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</si>
  <si>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</si>
  <si>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</si>
  <si>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</si>
  <si>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</si>
  <si>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</si>
  <si>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</si>
  <si>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</si>
  <si>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</si>
  <si>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</si>
  <si>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</si>
  <si>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</si>
  <si>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</si>
  <si>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</si>
  <si>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</si>
  <si>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</si>
  <si>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</si>
  <si>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</si>
  <si>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</si>
  <si>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</si>
  <si>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</si>
  <si>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</si>
  <si>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</si>
  <si>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</si>
  <si>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</si>
  <si>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</si>
  <si>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</si>
  <si>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</si>
  <si>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</si>
  <si>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</si>
  <si>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Увеличение прочих остатков денежных средств бюджетов городских округов</t>
  </si>
  <si>
    <t>2023 год</t>
  </si>
  <si>
    <t>к решению Минусинского городского Совета депутатов</t>
  </si>
  <si>
    <t>2024 год</t>
  </si>
  <si>
    <t>Источники внутреннего финансирования дефицита бюджета города в 2023 году и плановом периоде
  2024-2025 годов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</si>
  <si>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</si>
  <si>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</si>
  <si>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</si>
  <si>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</si>
  <si>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</si>
  <si>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</si>
  <si>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</si>
  <si>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</si>
  <si>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</si>
  <si>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</si>
  <si>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</si>
  <si>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от 23.12.2022 № 5-23р</t>
  </si>
  <si>
    <t>от 19.07.2023 № 11-64р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</si>
</sst>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  <xf numFmtId="0" fontId="7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14</xdr:row>
      <xdr:rowOff>333375</xdr:rowOff>
    </xdr:from>
    <xdr:to>
      <xdr:col>2</xdr:col>
      <xdr:colOff>2295525</xdr:colOff>
      <xdr:row>14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4362450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8"/>
  <sheetViews>
    <sheetView tabSelected="1" zoomScaleSheetLayoutView="100" workbookViewId="0" topLeftCell="A1">
      <selection activeCell="C46" sqref="C46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8" width="11.75390625" style="1" bestFit="1" customWidth="1"/>
    <col min="9" max="16384" width="9.125" style="1" customWidth="1"/>
  </cols>
  <sheetData>
    <row r="1" spans="2:6" ht="18.75">
      <c r="B1" s="36" t="s">
        <v>3</v>
      </c>
      <c r="C1" s="35"/>
      <c r="D1" s="35"/>
      <c r="E1" s="35"/>
      <c r="F1" s="35"/>
    </row>
    <row r="2" spans="2:6" ht="18.75">
      <c r="B2" s="36" t="s">
        <v>35</v>
      </c>
      <c r="C2" s="35"/>
      <c r="D2" s="35"/>
      <c r="E2" s="35"/>
      <c r="F2" s="35"/>
    </row>
    <row r="3" spans="2:6" ht="18.75">
      <c r="B3" s="37" t="s">
        <v>50</v>
      </c>
      <c r="C3" s="37"/>
      <c r="D3" s="37"/>
      <c r="E3" s="37"/>
      <c r="F3" s="37"/>
    </row>
    <row r="4" spans="2:6" ht="18.75">
      <c r="B4" s="36" t="s">
        <v>3</v>
      </c>
      <c r="C4" s="35"/>
      <c r="D4" s="35"/>
      <c r="E4" s="35"/>
      <c r="F4" s="35"/>
    </row>
    <row r="5" spans="2:6" ht="18.75">
      <c r="B5" s="36" t="s">
        <v>35</v>
      </c>
      <c r="C5" s="35"/>
      <c r="D5" s="35"/>
      <c r="E5" s="35"/>
      <c r="F5" s="35"/>
    </row>
    <row r="6" spans="2:7" ht="18.75">
      <c r="B6" s="37" t="s">
        <v>49</v>
      </c>
      <c r="C6" s="37"/>
      <c r="D6" s="37"/>
      <c r="E6" s="37"/>
      <c r="F6" s="37"/>
      <c r="G6" s="32"/>
    </row>
    <row r="7" spans="1:6" ht="18.75">
      <c r="A7" s="2"/>
      <c r="B7" s="31"/>
      <c r="C7" s="27"/>
      <c r="D7" s="27"/>
      <c r="E7" s="27"/>
      <c r="F7" s="27"/>
    </row>
    <row r="8" spans="1:6" ht="45" customHeight="1">
      <c r="A8" s="34" t="s">
        <v>37</v>
      </c>
      <c r="B8" s="35"/>
      <c r="C8" s="35"/>
      <c r="D8" s="35"/>
      <c r="E8" s="35"/>
      <c r="F8" s="35"/>
    </row>
    <row r="9" spans="1:6" ht="15" customHeight="1" hidden="1">
      <c r="A9" s="15"/>
      <c r="B9" s="16"/>
      <c r="C9" s="16"/>
      <c r="D9" s="16"/>
      <c r="E9" s="16"/>
      <c r="F9" s="16"/>
    </row>
    <row r="10" spans="1:6" ht="15.75">
      <c r="A10" s="15"/>
      <c r="B10" s="15"/>
      <c r="C10" s="15"/>
      <c r="D10" s="15"/>
      <c r="E10" s="15"/>
      <c r="F10" s="17" t="s">
        <v>21</v>
      </c>
    </row>
    <row r="11" spans="1:6" s="6" customFormat="1" ht="42" customHeight="1">
      <c r="A11" s="18" t="s">
        <v>11</v>
      </c>
      <c r="B11" s="19" t="s">
        <v>0</v>
      </c>
      <c r="C11" s="19" t="s">
        <v>1</v>
      </c>
      <c r="D11" s="19" t="s">
        <v>34</v>
      </c>
      <c r="E11" s="19" t="s">
        <v>36</v>
      </c>
      <c r="F11" s="19" t="s">
        <v>38</v>
      </c>
    </row>
    <row r="12" spans="1:6" s="3" customFormat="1" ht="18.75">
      <c r="A12" s="20"/>
      <c r="B12" s="20">
        <v>1</v>
      </c>
      <c r="C12" s="20">
        <v>2</v>
      </c>
      <c r="D12" s="20">
        <v>3</v>
      </c>
      <c r="E12" s="20">
        <v>4</v>
      </c>
      <c r="F12" s="20">
        <v>5</v>
      </c>
    </row>
    <row r="13" spans="1:6" s="3" customFormat="1" ht="32.25">
      <c r="A13" s="21">
        <v>1</v>
      </c>
      <c r="B13" s="21" t="s">
        <v>31</v>
      </c>
      <c r="C13" s="22" t="s">
        <v>47</v>
      </c>
      <c r="D13" s="23">
        <f>D14</f>
        <v>0</v>
      </c>
      <c r="E13" s="23">
        <v>0</v>
      </c>
      <c r="F13" s="23">
        <v>0</v>
      </c>
    </row>
    <row r="14" spans="1:6" s="3" customFormat="1" ht="32.25">
      <c r="A14" s="20">
        <v>2</v>
      </c>
      <c r="B14" s="20" t="s">
        <v>28</v>
      </c>
      <c r="C14" s="24" t="s">
        <v>43</v>
      </c>
      <c r="D14" s="25">
        <v>0</v>
      </c>
      <c r="E14" s="25">
        <v>0</v>
      </c>
      <c r="F14" s="25">
        <v>0</v>
      </c>
    </row>
    <row r="15" spans="1:6" s="3" customFormat="1" ht="32.25">
      <c r="A15" s="20">
        <v>3</v>
      </c>
      <c r="B15" s="20" t="s">
        <v>27</v>
      </c>
      <c r="C15" s="24" t="s">
        <v>44</v>
      </c>
      <c r="D15" s="25">
        <v>0</v>
      </c>
      <c r="E15" s="25">
        <v>0</v>
      </c>
      <c r="F15" s="25">
        <v>0</v>
      </c>
    </row>
    <row r="16" spans="1:6" s="3" customFormat="1" ht="32.25">
      <c r="A16" s="20">
        <v>4</v>
      </c>
      <c r="B16" s="20" t="s">
        <v>29</v>
      </c>
      <c r="C16" s="24" t="s">
        <v>32</v>
      </c>
      <c r="D16" s="25">
        <v>0</v>
      </c>
      <c r="E16" s="25">
        <v>0</v>
      </c>
      <c r="F16" s="25">
        <v>0</v>
      </c>
    </row>
    <row r="17" spans="1:6" s="3" customFormat="1" ht="32.25">
      <c r="A17" s="20">
        <v>5</v>
      </c>
      <c r="B17" s="20" t="s">
        <v>30</v>
      </c>
      <c r="C17" s="24" t="s">
        <v>45</v>
      </c>
      <c r="D17" s="25">
        <v>0</v>
      </c>
      <c r="E17" s="25">
        <v>0</v>
      </c>
      <c r="F17" s="25">
        <v>0</v>
      </c>
    </row>
    <row r="18" spans="1:7" s="3" customFormat="1" ht="32.25">
      <c r="A18" s="21">
        <v>6</v>
      </c>
      <c r="B18" s="21" t="s">
        <v>22</v>
      </c>
      <c r="C18" s="22" t="s">
        <v>46</v>
      </c>
      <c r="D18" s="28">
        <f>-D21+D19</f>
        <v>71781.13</v>
      </c>
      <c r="E18" s="28">
        <f>-E21+E19</f>
        <v>0</v>
      </c>
      <c r="F18" s="28">
        <f>-F21+F19</f>
        <v>0</v>
      </c>
      <c r="G18" s="13"/>
    </row>
    <row r="19" spans="1:6" s="3" customFormat="1" ht="48">
      <c r="A19" s="20">
        <v>7</v>
      </c>
      <c r="B19" s="20" t="s">
        <v>23</v>
      </c>
      <c r="C19" s="24" t="s">
        <v>39</v>
      </c>
      <c r="D19" s="29">
        <f>D20</f>
        <v>106781.13</v>
      </c>
      <c r="E19" s="29">
        <f>E20</f>
        <v>106781.13</v>
      </c>
      <c r="F19" s="29">
        <f>F20</f>
        <v>106781.13</v>
      </c>
    </row>
    <row r="20" spans="1:6" s="3" customFormat="1" ht="48" customHeight="1">
      <c r="A20" s="20">
        <v>8</v>
      </c>
      <c r="B20" s="20" t="s">
        <v>24</v>
      </c>
      <c r="C20" s="33" t="s">
        <v>40</v>
      </c>
      <c r="D20" s="29">
        <f>93781.13-26500+39500</f>
        <v>106781.13</v>
      </c>
      <c r="E20" s="29">
        <f>D20</f>
        <v>106781.13</v>
      </c>
      <c r="F20" s="29">
        <f>E20</f>
        <v>106781.13</v>
      </c>
    </row>
    <row r="21" spans="1:6" s="3" customFormat="1" ht="48">
      <c r="A21" s="20">
        <v>9</v>
      </c>
      <c r="B21" s="20" t="s">
        <v>25</v>
      </c>
      <c r="C21" s="24" t="s">
        <v>41</v>
      </c>
      <c r="D21" s="29">
        <f>D22</f>
        <v>35000</v>
      </c>
      <c r="E21" s="29">
        <f>E22</f>
        <v>106781.13</v>
      </c>
      <c r="F21" s="29">
        <f>F22</f>
        <v>106781.13</v>
      </c>
    </row>
    <row r="22" spans="1:6" s="3" customFormat="1" ht="48">
      <c r="A22" s="20">
        <v>10</v>
      </c>
      <c r="B22" s="20" t="s">
        <v>26</v>
      </c>
      <c r="C22" s="24" t="s">
        <v>42</v>
      </c>
      <c r="D22" s="29">
        <f>61500-26500</f>
        <v>35000</v>
      </c>
      <c r="E22" s="29">
        <f>D20</f>
        <v>106781.13</v>
      </c>
      <c r="F22" s="29">
        <f>F20</f>
        <v>106781.13</v>
      </c>
    </row>
    <row r="23" spans="1:6" s="4" customFormat="1" ht="32.25">
      <c r="A23" s="21">
        <v>11</v>
      </c>
      <c r="B23" s="21" t="s">
        <v>12</v>
      </c>
      <c r="C23" s="22" t="s">
        <v>48</v>
      </c>
      <c r="D23" s="28">
        <f>(D25+D29)</f>
        <v>99223.58999999985</v>
      </c>
      <c r="E23" s="28">
        <f>(E25+E29)</f>
        <v>0</v>
      </c>
      <c r="F23" s="28">
        <f>(F25+F29)</f>
        <v>0</v>
      </c>
    </row>
    <row r="24" spans="1:6" s="4" customFormat="1" ht="19.5" customHeight="1">
      <c r="A24" s="20">
        <v>12</v>
      </c>
      <c r="B24" s="20" t="s">
        <v>13</v>
      </c>
      <c r="C24" s="24" t="s">
        <v>8</v>
      </c>
      <c r="D24" s="29">
        <f>SUM(D25)</f>
        <v>-4570452.57</v>
      </c>
      <c r="E24" s="29">
        <f aca="true" t="shared" si="0" ref="E24:F26">SUM(E25)</f>
        <v>-2871946.76</v>
      </c>
      <c r="F24" s="29">
        <f t="shared" si="0"/>
        <v>-2726297.3</v>
      </c>
    </row>
    <row r="25" spans="1:6" s="2" customFormat="1" ht="18.75" customHeight="1">
      <c r="A25" s="20">
        <v>13</v>
      </c>
      <c r="B25" s="20" t="s">
        <v>14</v>
      </c>
      <c r="C25" s="24" t="s">
        <v>4</v>
      </c>
      <c r="D25" s="29">
        <f>SUM(D26)</f>
        <v>-4570452.57</v>
      </c>
      <c r="E25" s="29">
        <f t="shared" si="0"/>
        <v>-2871946.76</v>
      </c>
      <c r="F25" s="29">
        <f t="shared" si="0"/>
        <v>-2726297.3</v>
      </c>
    </row>
    <row r="26" spans="1:6" s="2" customFormat="1" ht="18.75">
      <c r="A26" s="20">
        <v>14</v>
      </c>
      <c r="B26" s="20" t="s">
        <v>15</v>
      </c>
      <c r="C26" s="24" t="s">
        <v>7</v>
      </c>
      <c r="D26" s="29">
        <f>SUM(D27)</f>
        <v>-4570452.57</v>
      </c>
      <c r="E26" s="29">
        <f t="shared" si="0"/>
        <v>-2871946.76</v>
      </c>
      <c r="F26" s="29">
        <f t="shared" si="0"/>
        <v>-2726297.3</v>
      </c>
    </row>
    <row r="27" spans="1:7" s="2" customFormat="1" ht="32.25">
      <c r="A27" s="20">
        <v>15</v>
      </c>
      <c r="B27" s="20" t="s">
        <v>16</v>
      </c>
      <c r="C27" s="24" t="s">
        <v>33</v>
      </c>
      <c r="D27" s="29">
        <f>-4463671.44-D20</f>
        <v>-4570452.57</v>
      </c>
      <c r="E27" s="30">
        <f>-2765165.63-E20</f>
        <v>-2871946.76</v>
      </c>
      <c r="F27" s="29">
        <f>-2619516.17-F20</f>
        <v>-2726297.3</v>
      </c>
      <c r="G27" s="14"/>
    </row>
    <row r="28" spans="1:6" s="2" customFormat="1" ht="21" customHeight="1">
      <c r="A28" s="20">
        <v>16</v>
      </c>
      <c r="B28" s="20" t="s">
        <v>17</v>
      </c>
      <c r="C28" s="24" t="s">
        <v>5</v>
      </c>
      <c r="D28" s="29">
        <f aca="true" t="shared" si="1" ref="D28:F30">SUM(D29)</f>
        <v>4669676.16</v>
      </c>
      <c r="E28" s="29">
        <f>E29</f>
        <v>2871946.76</v>
      </c>
      <c r="F28" s="29">
        <f t="shared" si="1"/>
        <v>2726297.3</v>
      </c>
    </row>
    <row r="29" spans="1:6" s="2" customFormat="1" ht="18.75" customHeight="1">
      <c r="A29" s="20">
        <v>17</v>
      </c>
      <c r="B29" s="20" t="s">
        <v>18</v>
      </c>
      <c r="C29" s="24" t="s">
        <v>6</v>
      </c>
      <c r="D29" s="29">
        <f>D30</f>
        <v>4669676.16</v>
      </c>
      <c r="E29" s="29">
        <f t="shared" si="1"/>
        <v>2871946.76</v>
      </c>
      <c r="F29" s="29">
        <f t="shared" si="1"/>
        <v>2726297.3</v>
      </c>
    </row>
    <row r="30" spans="1:6" s="2" customFormat="1" ht="18.75">
      <c r="A30" s="20">
        <v>18</v>
      </c>
      <c r="B30" s="20" t="s">
        <v>19</v>
      </c>
      <c r="C30" s="24" t="s">
        <v>9</v>
      </c>
      <c r="D30" s="29">
        <f t="shared" si="1"/>
        <v>4669676.16</v>
      </c>
      <c r="E30" s="29">
        <f t="shared" si="1"/>
        <v>2871946.76</v>
      </c>
      <c r="F30" s="29">
        <f t="shared" si="1"/>
        <v>2726297.3</v>
      </c>
    </row>
    <row r="31" spans="1:8" s="2" customFormat="1" ht="32.25">
      <c r="A31" s="20">
        <v>19</v>
      </c>
      <c r="B31" s="20" t="s">
        <v>20</v>
      </c>
      <c r="C31" s="24" t="s">
        <v>10</v>
      </c>
      <c r="D31" s="30">
        <f>4634676.16+D22</f>
        <v>4669676.16</v>
      </c>
      <c r="E31" s="30">
        <f>2765165.63+E22</f>
        <v>2871946.76</v>
      </c>
      <c r="F31" s="29">
        <f>2619516.17+F22</f>
        <v>2726297.3</v>
      </c>
      <c r="H31" s="14"/>
    </row>
    <row r="32" spans="1:6" s="2" customFormat="1" ht="18.75" hidden="1">
      <c r="A32" s="20">
        <v>20</v>
      </c>
      <c r="B32" s="20"/>
      <c r="C32" s="24"/>
      <c r="D32" s="30" t="e">
        <f>D33</f>
        <v>#REF!</v>
      </c>
      <c r="E32" s="30"/>
      <c r="F32" s="29"/>
    </row>
    <row r="33" spans="1:6" s="2" customFormat="1" ht="18.75" hidden="1">
      <c r="A33" s="20">
        <v>21</v>
      </c>
      <c r="B33" s="20"/>
      <c r="C33" s="24"/>
      <c r="D33" s="30" t="e">
        <f>#REF!</f>
        <v>#REF!</v>
      </c>
      <c r="E33" s="30"/>
      <c r="F33" s="29"/>
    </row>
    <row r="34" spans="1:6" s="5" customFormat="1" ht="20.25">
      <c r="A34" s="21">
        <v>20</v>
      </c>
      <c r="B34" s="26"/>
      <c r="C34" s="26" t="s">
        <v>2</v>
      </c>
      <c r="D34" s="28">
        <f>D13+D18+D23</f>
        <v>171004.71999999986</v>
      </c>
      <c r="E34" s="28">
        <f>E13+E18+E23</f>
        <v>0</v>
      </c>
      <c r="F34" s="28">
        <f>F13+F18+F23</f>
        <v>0</v>
      </c>
    </row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>
      <c r="F45" s="7"/>
    </row>
    <row r="46" s="2" customFormat="1" ht="18.75">
      <c r="F46" s="8"/>
    </row>
    <row r="47" ht="18.75">
      <c r="F47" s="9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6.5">
      <c r="B66" s="11"/>
      <c r="C66" s="12"/>
      <c r="D66" s="10"/>
    </row>
    <row r="67" spans="2:4" ht="16.5">
      <c r="B67" s="11"/>
      <c r="C67" s="12"/>
      <c r="D67" s="10"/>
    </row>
    <row r="68" spans="2:4" ht="12.75">
      <c r="B68" s="10"/>
      <c r="C68" s="10"/>
      <c r="D68" s="10"/>
    </row>
  </sheetData>
  <sheetProtection/>
  <mergeCells count="7">
    <mergeCell ref="A8:F8"/>
    <mergeCell ref="B1:F1"/>
    <mergeCell ref="B2:F2"/>
    <mergeCell ref="B3:F3"/>
    <mergeCell ref="B4:F4"/>
    <mergeCell ref="B5:F5"/>
    <mergeCell ref="B6:F6"/>
  </mergeCells>
  <printOptions/>
  <pageMargins left="0.7874015748031497" right="0.3937007874015748" top="0.7874015748031497" bottom="0.7874015748031497" header="0.1968503937007874" footer="0.2362204724409449"/>
  <pageSetup firstPageNumber="3" useFirstPageNumber="1" horizontalDpi="600" verticalDpi="600" orientation="landscape" paperSize="9" scale="85" r:id="rId2"/>
  <headerFooter scaleWithDoc="0" alignWithMargins="0">
    <oddFooter>&amp;R
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2023-02-01T07:25:51Z</cp:lastPrinted>
  <dcterms:created xsi:type="dcterms:W3CDTF">2005-11-11T01:14:18Z</dcterms:created>
  <dcterms:modified xsi:type="dcterms:W3CDTF">2023-07-19T11:11:29Z</dcterms:modified>
  <cp:category/>
  <cp:version/>
  <cp:contentType/>
  <cp:contentStatus/>
</cp:coreProperties>
</file>