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'Бюджет'!$C$19</definedName>
    <definedName name="FIO" localSheetId="0">'Бюджет'!$G$19</definedName>
    <definedName name="LAST_CELL" localSheetId="0">'Бюджет'!#REF!</definedName>
    <definedName name="SIGN" localSheetId="0">'Бюджет'!$B$19:$I$21</definedName>
    <definedName name="_xlnm.Print_Titles" localSheetId="0">'Бюджет'!$8:$9</definedName>
  </definedNames>
  <calcPr fullCalcOnLoad="1"/>
</workbook>
</file>

<file path=xl/sharedStrings.xml><?xml version="1.0" encoding="utf-8"?>
<sst xmlns="http://schemas.openxmlformats.org/spreadsheetml/2006/main" count="113" uniqueCount="113">
  <si>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</si>
  <si>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</si>
  <si>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</si>
  <si>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</si>
  <si>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</si>
  <si>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</si>
  <si>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</si>
  <si>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</si>
  <si>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</si>
  <si>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</si>
  <si>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</si>
  <si>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</si>
  <si>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</si>
  <si>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</si>
  <si>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0203</t>
  </si>
  <si>
    <t>Мобилизационная и вневойсковая подготовка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</si>
  <si>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</si>
  <si>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</si>
  <si>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</si>
  <si>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</si>
  <si>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</si>
  <si>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</si>
  <si>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0406</t>
  </si>
  <si>
    <t>Водное хозяйство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</si>
  <si>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</si>
  <si>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</si>
  <si>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</si>
  <si>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</si>
  <si>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</si>
  <si>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</si>
  <si>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</si>
  <si>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</si>
  <si>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</si>
  <si>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</si>
  <si>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</si>
  <si>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</si>
  <si>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</si>
  <si>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</si>
  <si>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0603</t>
  </si>
  <si>
    <t>Охрана объектов растительного и животного мира и среды их обитания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</si>
  <si>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</si>
  <si>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</si>
  <si>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</si>
  <si>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</si>
  <si>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</si>
  <si>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</si>
  <si>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</si>
  <si>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</si>
  <si>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</si>
  <si>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</si>
  <si>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0709</t>
  </si>
  <si>
    <t>Другие вопросы в области образования</t>
  </si>
  <si>
    <t>0801</t>
  </si>
  <si>
    <t>Культура</t>
  </si>
  <si>
    <t>0804</t>
  </si>
  <si>
    <t>Другие вопросы в области культуры, кинематографии</t>
  </si>
  <si>
    <t>0909</t>
  </si>
  <si>
    <t>Другие вопросы в области здравоохранения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</si>
  <si>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</si>
  <si>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</si>
  <si>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</si>
  <si>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</si>
  <si>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</si>
  <si>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</si>
  <si>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</si>
  <si>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</si>
  <si>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</si>
  <si>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Физическая культура</t>
  </si>
  <si>
    <t>1102</t>
  </si>
  <si>
    <t>Массовый спорт</t>
  </si>
  <si>
    <t>1105</t>
  </si>
  <si>
    <t>Другие вопросы в области физической культуры и спорта</t>
  </si>
  <si>
    <t>1301</t>
  </si>
  <si>
    <t>Обслуживание государственного (муниципального) внутреннего долга</t>
  </si>
  <si>
    <t>Итого</t>
  </si>
  <si>
    <t>2</t>
  </si>
  <si>
    <t>3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</si>
  <si>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</si>
  <si>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</si>
  <si>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</si>
  <si>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</si>
  <si>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</si>
  <si>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</si>
  <si>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</si>
  <si>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</si>
  <si>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</si>
  <si>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</si>
  <si>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№ строки</t>
  </si>
  <si>
    <t>Наименование показателя бюджетной классификации</t>
  </si>
  <si>
    <t>Раздел-подраздел</t>
  </si>
  <si>
    <t>Утверждено Решением о бюджете</t>
  </si>
  <si>
    <t>Бюджетная роспись с учетом изменений</t>
  </si>
  <si>
    <t>Исполнено</t>
  </si>
  <si>
    <t>Процент исполнения, %</t>
  </si>
  <si>
    <t>Приложение 3</t>
  </si>
  <si>
    <t>к решению Минусинского городского Совета депутатов</t>
  </si>
  <si>
    <t>от _______ № ____</t>
  </si>
  <si>
    <t>(тыс.рублей)</t>
  </si>
  <si>
    <t>ОБРАЗОВАНИЕ</t>
  </si>
  <si>
    <t>0700</t>
  </si>
  <si>
    <t>КУЛЬТУРА, КИНЕМАТОГРАФИЯ</t>
  </si>
  <si>
    <t>0800</t>
  </si>
  <si>
    <t>ЗДРАВООХРАНЕНИЕ</t>
  </si>
  <si>
    <t>0900</t>
  </si>
  <si>
    <t>СОЦИАЛЬНАЯ ПОЛИТИКА</t>
  </si>
  <si>
    <t>1000</t>
  </si>
  <si>
    <t>ФИЗИЧЕСКАЯ КУЛЬТУРА И СПОРТ</t>
  </si>
  <si>
    <t>1100</t>
  </si>
  <si>
    <t>ОБСЛУЖИВАНИЕ ГОСУДАРСТВЕННОГО И МУНИЦИПАЛЬНОГО ДОЛГА</t>
  </si>
  <si>
    <t>1300</t>
  </si>
  <si>
    <t>0600</t>
  </si>
  <si>
    <t>ОХРАНА ОКРУЖАЮЩЕЙ СРЕДЫ</t>
  </si>
  <si>
    <t xml:space="preserve">Расходы бюджета города по разделам,
подразделам классификации расходов бюджетов в 2020 году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</si>
</sst>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#,##0.0"/>
  </numFmts>
  <fonts count="52">
    <font>
      <sz val="10"/>
      <name val="Arial"/>
      <family val="0"/>
    </font>
    <font>
      <sz val="8.5"/>
      <name val="MS Sans Serif"/>
      <family val="0"/>
    </font>
    <font>
      <b/>
      <sz val="11"/>
      <name val="Times New Roman"/>
      <family val="0"/>
    </font>
    <font>
      <sz val="10"/>
      <name val="Arial Cyr"/>
      <family val="0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1"/>
    </font>
    <font>
      <sz val="14"/>
      <color indexed="8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 vertical="top" wrapText="1"/>
      <protection/>
    </xf>
    <xf numFmtId="4" fontId="4" fillId="0" borderId="10" xfId="0" applyNumberFormat="1" applyFont="1" applyBorder="1" applyAlignment="1" applyProtection="1">
      <alignment horizontal="center" vertical="top" wrapText="1"/>
      <protection/>
    </xf>
    <xf numFmtId="0" fontId="51" fillId="0" borderId="10" xfId="0" applyFont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 wrapText="1"/>
      <protection/>
    </xf>
    <xf numFmtId="181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49" fontId="6" fillId="0" borderId="10" xfId="54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51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53" applyFont="1" applyFill="1" applyAlignment="1">
      <alignment horizontal="center" vertical="center" wrapText="1"/>
      <protection/>
    </xf>
    <xf numFmtId="0" fontId="7" fillId="0" borderId="0" xfId="0" applyFont="1" applyAlignment="1">
      <alignment wrapText="1"/>
    </xf>
    <xf numFmtId="0" fontId="10" fillId="0" borderId="0" xfId="53" applyFont="1" applyFill="1">
      <alignment/>
      <protection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 applyProtection="1">
      <alignment horizontal="left"/>
      <protection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 applyProtection="1">
      <alignment horizontal="right"/>
      <protection/>
    </xf>
    <xf numFmtId="0" fontId="11" fillId="0" borderId="0" xfId="0" applyFont="1" applyAlignment="1">
      <alignment horizontal="right"/>
    </xf>
    <xf numFmtId="0" fontId="12" fillId="0" borderId="0" xfId="0" applyFont="1" applyAlignment="1">
      <alignment/>
    </xf>
    <xf numFmtId="0" fontId="9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59"/>
  <sheetViews>
    <sheetView showGridLines="0" tabSelected="1" zoomScalePageLayoutView="0" workbookViewId="0" topLeftCell="A1">
      <selection activeCell="B61" sqref="B61"/>
    </sheetView>
  </sheetViews>
  <sheetFormatPr defaultColWidth="9.140625" defaultRowHeight="12.75" customHeight="1"/>
  <cols>
    <col min="1" max="1" width="7.7109375" style="0" customWidth="1"/>
    <col min="2" max="2" width="53.28125" style="0" customWidth="1"/>
    <col min="3" max="3" width="8.7109375" style="0" customWidth="1"/>
    <col min="4" max="5" width="15.421875" style="0" customWidth="1"/>
    <col min="6" max="6" width="13.7109375" style="0" customWidth="1"/>
    <col min="7" max="7" width="10.7109375" style="0" customWidth="1"/>
    <col min="8" max="8" width="13.140625" style="0" customWidth="1"/>
    <col min="9" max="11" width="9.140625" style="0" customWidth="1"/>
  </cols>
  <sheetData>
    <row r="1" spans="1:11" ht="18.75">
      <c r="A1" s="33" t="s">
        <v>94</v>
      </c>
      <c r="B1" s="34"/>
      <c r="C1" s="34"/>
      <c r="D1" s="34"/>
      <c r="E1" s="34"/>
      <c r="F1" s="34"/>
      <c r="G1" s="34"/>
      <c r="H1" s="3"/>
      <c r="I1" s="3"/>
      <c r="J1" s="2"/>
      <c r="K1" s="2"/>
    </row>
    <row r="2" spans="1:11" ht="18.75">
      <c r="A2" s="33" t="s">
        <v>95</v>
      </c>
      <c r="B2" s="34"/>
      <c r="C2" s="34"/>
      <c r="D2" s="34"/>
      <c r="E2" s="34"/>
      <c r="F2" s="34"/>
      <c r="G2" s="34"/>
      <c r="H2" s="3"/>
      <c r="I2" s="3"/>
      <c r="J2" s="2"/>
      <c r="K2" s="2"/>
    </row>
    <row r="3" spans="1:11" ht="18.75">
      <c r="A3" s="33" t="s">
        <v>96</v>
      </c>
      <c r="B3" s="34"/>
      <c r="C3" s="34"/>
      <c r="D3" s="34"/>
      <c r="E3" s="34"/>
      <c r="F3" s="34"/>
      <c r="G3" s="34"/>
      <c r="H3" s="3"/>
      <c r="I3" s="3"/>
      <c r="J3" s="2"/>
      <c r="K3" s="2"/>
    </row>
    <row r="4" spans="1:11" ht="15.75">
      <c r="A4" s="13"/>
      <c r="B4" s="14"/>
      <c r="C4" s="15"/>
      <c r="D4" s="15"/>
      <c r="E4" s="15"/>
      <c r="F4" s="15"/>
      <c r="G4" s="16"/>
      <c r="H4" s="3"/>
      <c r="I4" s="3"/>
      <c r="J4" s="2"/>
      <c r="K4" s="2"/>
    </row>
    <row r="5" spans="1:11" ht="51.75" customHeight="1">
      <c r="A5" s="17"/>
      <c r="B5" s="35" t="s">
        <v>112</v>
      </c>
      <c r="C5" s="35"/>
      <c r="D5" s="35"/>
      <c r="E5" s="35"/>
      <c r="F5" s="35"/>
      <c r="G5" s="15"/>
      <c r="H5" s="3"/>
      <c r="I5" s="3"/>
      <c r="J5" s="2"/>
      <c r="K5" s="2"/>
    </row>
    <row r="6" spans="1:11" ht="15.75">
      <c r="A6" s="17"/>
      <c r="B6" s="18"/>
      <c r="C6" s="18"/>
      <c r="D6" s="18"/>
      <c r="E6" s="18"/>
      <c r="F6" s="18"/>
      <c r="G6" s="15"/>
      <c r="H6" s="3"/>
      <c r="I6" s="3"/>
      <c r="J6" s="2"/>
      <c r="K6" s="2"/>
    </row>
    <row r="7" spans="1:11" ht="15.75">
      <c r="A7" s="13"/>
      <c r="B7" s="19"/>
      <c r="C7" s="19"/>
      <c r="D7" s="16"/>
      <c r="E7" s="16"/>
      <c r="F7" s="14"/>
      <c r="G7" s="14" t="s">
        <v>97</v>
      </c>
      <c r="H7" s="3"/>
      <c r="I7" s="3"/>
      <c r="J7" s="2"/>
      <c r="K7" s="2"/>
    </row>
    <row r="8" spans="1:11" ht="63">
      <c r="A8" s="6" t="s">
        <v>87</v>
      </c>
      <c r="B8" s="7" t="s">
        <v>88</v>
      </c>
      <c r="C8" s="7" t="s">
        <v>89</v>
      </c>
      <c r="D8" s="8" t="s">
        <v>90</v>
      </c>
      <c r="E8" s="8" t="s">
        <v>91</v>
      </c>
      <c r="F8" s="8" t="s">
        <v>92</v>
      </c>
      <c r="G8" s="9" t="s">
        <v>93</v>
      </c>
      <c r="H8" s="3"/>
      <c r="I8" s="3"/>
      <c r="J8" s="2"/>
      <c r="K8" s="2"/>
    </row>
    <row r="9" spans="1:11" ht="15.75">
      <c r="A9" s="10">
        <v>1</v>
      </c>
      <c r="B9" s="11" t="s">
        <v>75</v>
      </c>
      <c r="C9" s="11" t="s">
        <v>76</v>
      </c>
      <c r="D9" s="20">
        <v>4</v>
      </c>
      <c r="E9" s="20">
        <v>5</v>
      </c>
      <c r="F9" s="20">
        <v>6</v>
      </c>
      <c r="G9" s="21">
        <v>7</v>
      </c>
      <c r="H9" s="1"/>
      <c r="I9" s="1"/>
      <c r="J9" s="1"/>
      <c r="K9" s="1"/>
    </row>
    <row r="10" spans="1:7" ht="15.75">
      <c r="A10" s="12">
        <v>1</v>
      </c>
      <c r="B10" s="4" t="s">
        <v>78</v>
      </c>
      <c r="C10" s="5" t="s">
        <v>77</v>
      </c>
      <c r="D10" s="26">
        <f>SUM(D11:D17)</f>
        <v>105496.06</v>
      </c>
      <c r="E10" s="26">
        <f>SUM(E11:E17)</f>
        <v>140429.9</v>
      </c>
      <c r="F10" s="26">
        <f>SUM(F11:F17)</f>
        <v>137918.57</v>
      </c>
      <c r="G10" s="26">
        <f>F10/E10*100</f>
        <v>98.21168426382133</v>
      </c>
    </row>
    <row r="11" spans="1:7" ht="47.25">
      <c r="A11" s="22">
        <f>A10+1</f>
        <v>2</v>
      </c>
      <c r="B11" s="23" t="s">
        <v>1</v>
      </c>
      <c r="C11" s="24" t="s">
        <v>0</v>
      </c>
      <c r="D11" s="25">
        <v>1997.12</v>
      </c>
      <c r="E11" s="25">
        <v>2010.71</v>
      </c>
      <c r="F11" s="25">
        <v>2010.71</v>
      </c>
      <c r="G11" s="25">
        <f aca="true" t="shared" si="0" ref="G11:G59">F11/E11*100</f>
        <v>100</v>
      </c>
    </row>
    <row r="12" spans="1:7" ht="63">
      <c r="A12" s="22">
        <f aca="true" t="shared" si="1" ref="A12:A58">A11+1</f>
        <v>3</v>
      </c>
      <c r="B12" s="23" t="s">
        <v>3</v>
      </c>
      <c r="C12" s="24" t="s">
        <v>2</v>
      </c>
      <c r="D12" s="25">
        <v>5329.69</v>
      </c>
      <c r="E12" s="25">
        <v>5827.74</v>
      </c>
      <c r="F12" s="25">
        <v>5738.56</v>
      </c>
      <c r="G12" s="25">
        <f t="shared" si="0"/>
        <v>98.4697326922615</v>
      </c>
    </row>
    <row r="13" spans="1:7" ht="63">
      <c r="A13" s="22">
        <f t="shared" si="1"/>
        <v>4</v>
      </c>
      <c r="B13" s="23" t="s">
        <v>5</v>
      </c>
      <c r="C13" s="24" t="s">
        <v>4</v>
      </c>
      <c r="D13" s="25">
        <v>45066.32</v>
      </c>
      <c r="E13" s="25">
        <v>55365.73</v>
      </c>
      <c r="F13" s="25">
        <v>53611.13</v>
      </c>
      <c r="G13" s="25">
        <f t="shared" si="0"/>
        <v>96.83089160027329</v>
      </c>
    </row>
    <row r="14" spans="1:7" ht="15.75">
      <c r="A14" s="22">
        <f t="shared" si="1"/>
        <v>5</v>
      </c>
      <c r="B14" s="23" t="s">
        <v>7</v>
      </c>
      <c r="C14" s="24" t="s">
        <v>6</v>
      </c>
      <c r="D14" s="25">
        <v>30.1</v>
      </c>
      <c r="E14" s="25">
        <v>30.1</v>
      </c>
      <c r="F14" s="25">
        <v>30.1</v>
      </c>
      <c r="G14" s="25">
        <f t="shared" si="0"/>
        <v>100</v>
      </c>
    </row>
    <row r="15" spans="1:7" ht="47.25">
      <c r="A15" s="22">
        <f t="shared" si="1"/>
        <v>6</v>
      </c>
      <c r="B15" s="23" t="s">
        <v>9</v>
      </c>
      <c r="C15" s="24" t="s">
        <v>8</v>
      </c>
      <c r="D15" s="25">
        <v>12205.86</v>
      </c>
      <c r="E15" s="25">
        <v>13267.35</v>
      </c>
      <c r="F15" s="25">
        <v>13264.96</v>
      </c>
      <c r="G15" s="25">
        <f t="shared" si="0"/>
        <v>99.98198585248748</v>
      </c>
    </row>
    <row r="16" spans="1:7" ht="15.75">
      <c r="A16" s="22">
        <f t="shared" si="1"/>
        <v>7</v>
      </c>
      <c r="B16" s="23" t="s">
        <v>11</v>
      </c>
      <c r="C16" s="24" t="s">
        <v>10</v>
      </c>
      <c r="D16" s="25">
        <v>500</v>
      </c>
      <c r="E16" s="25">
        <v>93.59</v>
      </c>
      <c r="F16" s="25">
        <v>0</v>
      </c>
      <c r="G16" s="25">
        <f t="shared" si="0"/>
        <v>0</v>
      </c>
    </row>
    <row r="17" spans="1:7" ht="15.75">
      <c r="A17" s="22">
        <f t="shared" si="1"/>
        <v>8</v>
      </c>
      <c r="B17" s="23" t="s">
        <v>13</v>
      </c>
      <c r="C17" s="24" t="s">
        <v>12</v>
      </c>
      <c r="D17" s="25">
        <v>40366.97</v>
      </c>
      <c r="E17" s="25">
        <v>63834.68</v>
      </c>
      <c r="F17" s="25">
        <v>63263.11</v>
      </c>
      <c r="G17" s="25">
        <f t="shared" si="0"/>
        <v>99.10460896804058</v>
      </c>
    </row>
    <row r="18" spans="1:7" ht="15.75">
      <c r="A18" s="22">
        <f t="shared" si="1"/>
        <v>9</v>
      </c>
      <c r="B18" s="4" t="s">
        <v>80</v>
      </c>
      <c r="C18" s="5" t="s">
        <v>79</v>
      </c>
      <c r="D18" s="26">
        <f>D19</f>
        <v>345</v>
      </c>
      <c r="E18" s="26">
        <f>E19</f>
        <v>400.4</v>
      </c>
      <c r="F18" s="26">
        <f>F19</f>
        <v>400.4</v>
      </c>
      <c r="G18" s="26">
        <f t="shared" si="0"/>
        <v>100</v>
      </c>
    </row>
    <row r="19" spans="1:7" ht="15.75">
      <c r="A19" s="22">
        <f t="shared" si="1"/>
        <v>10</v>
      </c>
      <c r="B19" s="23" t="s">
        <v>15</v>
      </c>
      <c r="C19" s="24" t="s">
        <v>14</v>
      </c>
      <c r="D19" s="25">
        <v>345</v>
      </c>
      <c r="E19" s="25">
        <v>400.4</v>
      </c>
      <c r="F19" s="25">
        <v>400.4</v>
      </c>
      <c r="G19" s="25">
        <f t="shared" si="0"/>
        <v>100</v>
      </c>
    </row>
    <row r="20" spans="1:7" ht="31.5">
      <c r="A20" s="22">
        <f t="shared" si="1"/>
        <v>11</v>
      </c>
      <c r="B20" s="4" t="s">
        <v>82</v>
      </c>
      <c r="C20" s="5" t="s">
        <v>81</v>
      </c>
      <c r="D20" s="26">
        <f>D21+D22+D23</f>
        <v>4565.55</v>
      </c>
      <c r="E20" s="26">
        <f>E21+E22+E23</f>
        <v>7726.94</v>
      </c>
      <c r="F20" s="26">
        <f>F21+F22+F23</f>
        <v>7591.509999999999</v>
      </c>
      <c r="G20" s="26">
        <f t="shared" si="0"/>
        <v>98.24730100143135</v>
      </c>
    </row>
    <row r="21" spans="1:7" ht="47.25">
      <c r="A21" s="22">
        <f t="shared" si="1"/>
        <v>12</v>
      </c>
      <c r="B21" s="23" t="s">
        <v>17</v>
      </c>
      <c r="C21" s="24" t="s">
        <v>16</v>
      </c>
      <c r="D21" s="25">
        <v>3780.82</v>
      </c>
      <c r="E21" s="25">
        <v>7372.96</v>
      </c>
      <c r="F21" s="25">
        <v>7237.53</v>
      </c>
      <c r="G21" s="25">
        <f t="shared" si="0"/>
        <v>98.16315292636878</v>
      </c>
    </row>
    <row r="22" spans="1:7" ht="15.75">
      <c r="A22" s="22">
        <f t="shared" si="1"/>
        <v>13</v>
      </c>
      <c r="B22" s="23" t="s">
        <v>19</v>
      </c>
      <c r="C22" s="24" t="s">
        <v>18</v>
      </c>
      <c r="D22" s="25">
        <v>161.5</v>
      </c>
      <c r="E22" s="25">
        <v>143.98</v>
      </c>
      <c r="F22" s="25">
        <v>143.98</v>
      </c>
      <c r="G22" s="25">
        <f t="shared" si="0"/>
        <v>100</v>
      </c>
    </row>
    <row r="23" spans="1:7" ht="31.5">
      <c r="A23" s="22">
        <f t="shared" si="1"/>
        <v>14</v>
      </c>
      <c r="B23" s="23" t="s">
        <v>21</v>
      </c>
      <c r="C23" s="24" t="s">
        <v>20</v>
      </c>
      <c r="D23" s="25">
        <v>623.23</v>
      </c>
      <c r="E23" s="25">
        <v>210</v>
      </c>
      <c r="F23" s="25">
        <v>210</v>
      </c>
      <c r="G23" s="25">
        <f t="shared" si="0"/>
        <v>100</v>
      </c>
    </row>
    <row r="24" spans="1:7" ht="15.75">
      <c r="A24" s="22">
        <f t="shared" si="1"/>
        <v>15</v>
      </c>
      <c r="B24" s="4" t="s">
        <v>84</v>
      </c>
      <c r="C24" s="5" t="s">
        <v>83</v>
      </c>
      <c r="D24" s="26">
        <f>D25+D26+D27+D28</f>
        <v>97846.87</v>
      </c>
      <c r="E24" s="26">
        <f>E25+E26+E27+E28</f>
        <v>324037.80000000005</v>
      </c>
      <c r="F24" s="26">
        <f>F25+F26+F27+F28</f>
        <v>301194.72000000003</v>
      </c>
      <c r="G24" s="26">
        <f t="shared" si="0"/>
        <v>92.95048910960388</v>
      </c>
    </row>
    <row r="25" spans="1:7" ht="15.75">
      <c r="A25" s="22">
        <f t="shared" si="1"/>
        <v>16</v>
      </c>
      <c r="B25" s="23" t="s">
        <v>23</v>
      </c>
      <c r="C25" s="24" t="s">
        <v>22</v>
      </c>
      <c r="D25" s="25">
        <v>143.88</v>
      </c>
      <c r="E25" s="25">
        <v>48299.15</v>
      </c>
      <c r="F25" s="25">
        <v>38409.61</v>
      </c>
      <c r="G25" s="25">
        <f t="shared" si="0"/>
        <v>79.52440156814353</v>
      </c>
    </row>
    <row r="26" spans="1:7" ht="15.75">
      <c r="A26" s="22">
        <f t="shared" si="1"/>
        <v>17</v>
      </c>
      <c r="B26" s="23" t="s">
        <v>25</v>
      </c>
      <c r="C26" s="24" t="s">
        <v>24</v>
      </c>
      <c r="D26" s="25">
        <v>24097</v>
      </c>
      <c r="E26" s="25">
        <v>24718.89</v>
      </c>
      <c r="F26" s="25">
        <v>24718.89</v>
      </c>
      <c r="G26" s="25">
        <f t="shared" si="0"/>
        <v>100</v>
      </c>
    </row>
    <row r="27" spans="1:7" ht="15.75">
      <c r="A27" s="22">
        <f t="shared" si="1"/>
        <v>18</v>
      </c>
      <c r="B27" s="23" t="s">
        <v>27</v>
      </c>
      <c r="C27" s="24" t="s">
        <v>26</v>
      </c>
      <c r="D27" s="25">
        <v>59900.99</v>
      </c>
      <c r="E27" s="25">
        <v>218658.36</v>
      </c>
      <c r="F27" s="25">
        <v>205704.82</v>
      </c>
      <c r="G27" s="25">
        <f t="shared" si="0"/>
        <v>94.07589995644348</v>
      </c>
    </row>
    <row r="28" spans="1:7" ht="16.5" customHeight="1">
      <c r="A28" s="22">
        <f t="shared" si="1"/>
        <v>19</v>
      </c>
      <c r="B28" s="23" t="s">
        <v>29</v>
      </c>
      <c r="C28" s="24" t="s">
        <v>28</v>
      </c>
      <c r="D28" s="25">
        <v>13705</v>
      </c>
      <c r="E28" s="25">
        <v>32361.4</v>
      </c>
      <c r="F28" s="25">
        <v>32361.4</v>
      </c>
      <c r="G28" s="25">
        <f t="shared" si="0"/>
        <v>100</v>
      </c>
    </row>
    <row r="29" spans="1:7" ht="15.75">
      <c r="A29" s="22">
        <f t="shared" si="1"/>
        <v>20</v>
      </c>
      <c r="B29" s="4" t="s">
        <v>86</v>
      </c>
      <c r="C29" s="5" t="s">
        <v>85</v>
      </c>
      <c r="D29" s="26">
        <f>D30+D31+D32+D33</f>
        <v>76657.25</v>
      </c>
      <c r="E29" s="26">
        <f>E30+E31+E32+E33</f>
        <v>222541.3</v>
      </c>
      <c r="F29" s="26">
        <f>F30+F31+F32+F33</f>
        <v>205227.27000000002</v>
      </c>
      <c r="G29" s="26">
        <f t="shared" si="0"/>
        <v>92.21985761744001</v>
      </c>
    </row>
    <row r="30" spans="1:7" ht="15.75">
      <c r="A30" s="22">
        <f t="shared" si="1"/>
        <v>21</v>
      </c>
      <c r="B30" s="23" t="s">
        <v>31</v>
      </c>
      <c r="C30" s="24" t="s">
        <v>30</v>
      </c>
      <c r="D30" s="25">
        <v>724.28</v>
      </c>
      <c r="E30" s="25">
        <v>102519.49</v>
      </c>
      <c r="F30" s="25">
        <v>97683.2</v>
      </c>
      <c r="G30" s="25">
        <f t="shared" si="0"/>
        <v>95.28256529563305</v>
      </c>
    </row>
    <row r="31" spans="1:7" ht="15.75">
      <c r="A31" s="22">
        <f t="shared" si="1"/>
        <v>22</v>
      </c>
      <c r="B31" s="23" t="s">
        <v>33</v>
      </c>
      <c r="C31" s="24" t="s">
        <v>32</v>
      </c>
      <c r="D31" s="25">
        <v>7901.87</v>
      </c>
      <c r="E31" s="25">
        <v>23956.69</v>
      </c>
      <c r="F31" s="25">
        <v>14567.94</v>
      </c>
      <c r="G31" s="25">
        <f t="shared" si="0"/>
        <v>60.809485784555385</v>
      </c>
    </row>
    <row r="32" spans="1:7" ht="15.75">
      <c r="A32" s="22">
        <f t="shared" si="1"/>
        <v>23</v>
      </c>
      <c r="B32" s="23" t="s">
        <v>35</v>
      </c>
      <c r="C32" s="24" t="s">
        <v>34</v>
      </c>
      <c r="D32" s="25">
        <v>50202.81</v>
      </c>
      <c r="E32" s="25">
        <v>70334.06</v>
      </c>
      <c r="F32" s="25">
        <v>68511.63</v>
      </c>
      <c r="G32" s="25">
        <f t="shared" si="0"/>
        <v>97.40889406924612</v>
      </c>
    </row>
    <row r="33" spans="1:7" ht="31.5">
      <c r="A33" s="22">
        <f t="shared" si="1"/>
        <v>24</v>
      </c>
      <c r="B33" s="23" t="s">
        <v>37</v>
      </c>
      <c r="C33" s="24" t="s">
        <v>36</v>
      </c>
      <c r="D33" s="25">
        <v>17828.29</v>
      </c>
      <c r="E33" s="25">
        <v>25731.06</v>
      </c>
      <c r="F33" s="25">
        <v>24464.5</v>
      </c>
      <c r="G33" s="25">
        <f t="shared" si="0"/>
        <v>95.07769986934078</v>
      </c>
    </row>
    <row r="34" spans="1:7" ht="15.75">
      <c r="A34" s="22">
        <f t="shared" si="1"/>
        <v>25</v>
      </c>
      <c r="B34" s="27" t="s">
        <v>111</v>
      </c>
      <c r="C34" s="28" t="s">
        <v>110</v>
      </c>
      <c r="D34" s="26">
        <f>D35</f>
        <v>0</v>
      </c>
      <c r="E34" s="26">
        <f>E35</f>
        <v>1768.36</v>
      </c>
      <c r="F34" s="26">
        <f>F35</f>
        <v>889.35</v>
      </c>
      <c r="G34" s="26">
        <f t="shared" si="0"/>
        <v>50.29236128390148</v>
      </c>
    </row>
    <row r="35" spans="1:7" ht="31.5">
      <c r="A35" s="22">
        <f t="shared" si="1"/>
        <v>26</v>
      </c>
      <c r="B35" s="23" t="s">
        <v>39</v>
      </c>
      <c r="C35" s="24" t="s">
        <v>38</v>
      </c>
      <c r="D35" s="25">
        <v>0</v>
      </c>
      <c r="E35" s="25">
        <v>1768.36</v>
      </c>
      <c r="F35" s="25">
        <v>889.35</v>
      </c>
      <c r="G35" s="25">
        <f t="shared" si="0"/>
        <v>50.29236128390148</v>
      </c>
    </row>
    <row r="36" spans="1:7" ht="15.75">
      <c r="A36" s="22">
        <f t="shared" si="1"/>
        <v>27</v>
      </c>
      <c r="B36" s="4" t="s">
        <v>98</v>
      </c>
      <c r="C36" s="5" t="s">
        <v>99</v>
      </c>
      <c r="D36" s="26">
        <f>D37+D38+D39+D40+D41+D42</f>
        <v>1442138.86</v>
      </c>
      <c r="E36" s="26">
        <f>E37+E38+E39+E40+E41+E42</f>
        <v>1580327.01</v>
      </c>
      <c r="F36" s="26">
        <f>F37+F38+F39+F40+F41+F42</f>
        <v>1566668.4100000001</v>
      </c>
      <c r="G36" s="26">
        <f t="shared" si="0"/>
        <v>99.13571052613979</v>
      </c>
    </row>
    <row r="37" spans="1:7" ht="15.75">
      <c r="A37" s="22">
        <f t="shared" si="1"/>
        <v>28</v>
      </c>
      <c r="B37" s="23" t="s">
        <v>41</v>
      </c>
      <c r="C37" s="24" t="s">
        <v>40</v>
      </c>
      <c r="D37" s="25">
        <v>547762.35</v>
      </c>
      <c r="E37" s="25">
        <v>623609.04</v>
      </c>
      <c r="F37" s="25">
        <v>623609.04</v>
      </c>
      <c r="G37" s="25">
        <f t="shared" si="0"/>
        <v>100</v>
      </c>
    </row>
    <row r="38" spans="1:7" ht="15.75">
      <c r="A38" s="22">
        <f t="shared" si="1"/>
        <v>29</v>
      </c>
      <c r="B38" s="23" t="s">
        <v>43</v>
      </c>
      <c r="C38" s="24" t="s">
        <v>42</v>
      </c>
      <c r="D38" s="25">
        <v>591365</v>
      </c>
      <c r="E38" s="25">
        <v>631974</v>
      </c>
      <c r="F38" s="25">
        <v>619026.92</v>
      </c>
      <c r="G38" s="25">
        <f t="shared" si="0"/>
        <v>97.9513271115584</v>
      </c>
    </row>
    <row r="39" spans="1:7" ht="15.75">
      <c r="A39" s="22">
        <f t="shared" si="1"/>
        <v>30</v>
      </c>
      <c r="B39" s="23" t="s">
        <v>45</v>
      </c>
      <c r="C39" s="24" t="s">
        <v>44</v>
      </c>
      <c r="D39" s="25">
        <v>121415.08</v>
      </c>
      <c r="E39" s="25">
        <v>128782.82</v>
      </c>
      <c r="F39" s="25">
        <v>128782.82</v>
      </c>
      <c r="G39" s="25">
        <f t="shared" si="0"/>
        <v>100</v>
      </c>
    </row>
    <row r="40" spans="1:7" ht="31.5">
      <c r="A40" s="22">
        <f t="shared" si="1"/>
        <v>31</v>
      </c>
      <c r="B40" s="23" t="s">
        <v>47</v>
      </c>
      <c r="C40" s="24" t="s">
        <v>46</v>
      </c>
      <c r="D40" s="25">
        <v>944.98</v>
      </c>
      <c r="E40" s="25">
        <v>1525.12</v>
      </c>
      <c r="F40" s="25">
        <v>1525.12</v>
      </c>
      <c r="G40" s="25">
        <f t="shared" si="0"/>
        <v>100</v>
      </c>
    </row>
    <row r="41" spans="1:7" ht="15.75">
      <c r="A41" s="22">
        <f t="shared" si="1"/>
        <v>32</v>
      </c>
      <c r="B41" s="23" t="s">
        <v>49</v>
      </c>
      <c r="C41" s="24" t="s">
        <v>48</v>
      </c>
      <c r="D41" s="25">
        <v>35440.94</v>
      </c>
      <c r="E41" s="25">
        <v>44209.38</v>
      </c>
      <c r="F41" s="25">
        <v>44118.47</v>
      </c>
      <c r="G41" s="25">
        <f t="shared" si="0"/>
        <v>99.79436490627103</v>
      </c>
    </row>
    <row r="42" spans="1:7" ht="15.75">
      <c r="A42" s="22">
        <f t="shared" si="1"/>
        <v>33</v>
      </c>
      <c r="B42" s="23" t="s">
        <v>51</v>
      </c>
      <c r="C42" s="24" t="s">
        <v>50</v>
      </c>
      <c r="D42" s="25">
        <v>145210.51</v>
      </c>
      <c r="E42" s="25">
        <v>150226.65</v>
      </c>
      <c r="F42" s="25">
        <v>149606.04</v>
      </c>
      <c r="G42" s="25">
        <f t="shared" si="0"/>
        <v>99.58688421794669</v>
      </c>
    </row>
    <row r="43" spans="1:7" ht="15.75">
      <c r="A43" s="22">
        <f t="shared" si="1"/>
        <v>34</v>
      </c>
      <c r="B43" s="4" t="s">
        <v>100</v>
      </c>
      <c r="C43" s="5" t="s">
        <v>101</v>
      </c>
      <c r="D43" s="26">
        <f>D44</f>
        <v>117008.98</v>
      </c>
      <c r="E43" s="26">
        <f>E44</f>
        <v>217017.83</v>
      </c>
      <c r="F43" s="26">
        <f>F44</f>
        <v>214291.54</v>
      </c>
      <c r="G43" s="26">
        <f t="shared" si="0"/>
        <v>98.74374838233338</v>
      </c>
    </row>
    <row r="44" spans="1:7" ht="15.75">
      <c r="A44" s="22">
        <f t="shared" si="1"/>
        <v>35</v>
      </c>
      <c r="B44" s="23" t="s">
        <v>53</v>
      </c>
      <c r="C44" s="24" t="s">
        <v>52</v>
      </c>
      <c r="D44" s="25">
        <v>117008.98</v>
      </c>
      <c r="E44" s="25">
        <v>217017.83</v>
      </c>
      <c r="F44" s="25">
        <v>214291.54</v>
      </c>
      <c r="G44" s="25">
        <f t="shared" si="0"/>
        <v>98.74374838233338</v>
      </c>
    </row>
    <row r="45" spans="1:7" ht="17.25" customHeight="1">
      <c r="A45" s="22">
        <f t="shared" si="1"/>
        <v>36</v>
      </c>
      <c r="B45" s="23" t="s">
        <v>55</v>
      </c>
      <c r="C45" s="24" t="s">
        <v>54</v>
      </c>
      <c r="D45" s="25">
        <v>2942.6</v>
      </c>
      <c r="E45" s="25">
        <v>9912.91</v>
      </c>
      <c r="F45" s="25">
        <v>9912.91</v>
      </c>
      <c r="G45" s="25">
        <f t="shared" si="0"/>
        <v>100</v>
      </c>
    </row>
    <row r="46" spans="1:7" ht="15.75">
      <c r="A46" s="22">
        <f t="shared" si="1"/>
        <v>37</v>
      </c>
      <c r="B46" s="4" t="s">
        <v>102</v>
      </c>
      <c r="C46" s="5" t="s">
        <v>103</v>
      </c>
      <c r="D46" s="26">
        <f>D47</f>
        <v>42.45</v>
      </c>
      <c r="E46" s="26">
        <f>E47</f>
        <v>42.45</v>
      </c>
      <c r="F46" s="26">
        <f>F47</f>
        <v>42.45</v>
      </c>
      <c r="G46" s="26">
        <f t="shared" si="0"/>
        <v>100</v>
      </c>
    </row>
    <row r="47" spans="1:7" ht="15.75">
      <c r="A47" s="22">
        <f t="shared" si="1"/>
        <v>38</v>
      </c>
      <c r="B47" s="23" t="s">
        <v>57</v>
      </c>
      <c r="C47" s="24" t="s">
        <v>56</v>
      </c>
      <c r="D47" s="25">
        <v>42.45</v>
      </c>
      <c r="E47" s="25">
        <v>42.45</v>
      </c>
      <c r="F47" s="25">
        <v>42.45</v>
      </c>
      <c r="G47" s="25">
        <f t="shared" si="0"/>
        <v>100</v>
      </c>
    </row>
    <row r="48" spans="1:7" ht="15.75">
      <c r="A48" s="22">
        <f t="shared" si="1"/>
        <v>39</v>
      </c>
      <c r="B48" s="4" t="s">
        <v>104</v>
      </c>
      <c r="C48" s="5" t="s">
        <v>105</v>
      </c>
      <c r="D48" s="26">
        <f>D49+D50+D51+D52</f>
        <v>127001.11</v>
      </c>
      <c r="E48" s="26">
        <f>E49+E50+E51+E52</f>
        <v>132524.13</v>
      </c>
      <c r="F48" s="26">
        <f>F49+F50+F51+F52</f>
        <v>128889.70999999998</v>
      </c>
      <c r="G48" s="26">
        <f t="shared" si="0"/>
        <v>97.25754094744858</v>
      </c>
    </row>
    <row r="49" spans="1:7" ht="15.75">
      <c r="A49" s="22">
        <f t="shared" si="1"/>
        <v>40</v>
      </c>
      <c r="B49" s="23" t="s">
        <v>59</v>
      </c>
      <c r="C49" s="24" t="s">
        <v>58</v>
      </c>
      <c r="D49" s="25">
        <v>2000</v>
      </c>
      <c r="E49" s="25">
        <v>2512.31</v>
      </c>
      <c r="F49" s="25">
        <v>2512.31</v>
      </c>
      <c r="G49" s="25">
        <f t="shared" si="0"/>
        <v>100</v>
      </c>
    </row>
    <row r="50" spans="1:7" ht="15.75">
      <c r="A50" s="22">
        <f t="shared" si="1"/>
        <v>41</v>
      </c>
      <c r="B50" s="23" t="s">
        <v>61</v>
      </c>
      <c r="C50" s="24" t="s">
        <v>60</v>
      </c>
      <c r="D50" s="25">
        <v>33742.3</v>
      </c>
      <c r="E50" s="25">
        <v>47871.47</v>
      </c>
      <c r="F50" s="25">
        <v>44325.74</v>
      </c>
      <c r="G50" s="25">
        <f t="shared" si="0"/>
        <v>92.5932293284497</v>
      </c>
    </row>
    <row r="51" spans="1:7" ht="15.75">
      <c r="A51" s="22">
        <f t="shared" si="1"/>
        <v>42</v>
      </c>
      <c r="B51" s="23" t="s">
        <v>63</v>
      </c>
      <c r="C51" s="24" t="s">
        <v>62</v>
      </c>
      <c r="D51" s="25">
        <v>89509.81</v>
      </c>
      <c r="E51" s="25">
        <v>79797.65</v>
      </c>
      <c r="F51" s="25">
        <v>79797.65</v>
      </c>
      <c r="G51" s="25">
        <f t="shared" si="0"/>
        <v>100</v>
      </c>
    </row>
    <row r="52" spans="1:7" ht="15.75">
      <c r="A52" s="22">
        <f t="shared" si="1"/>
        <v>43</v>
      </c>
      <c r="B52" s="23" t="s">
        <v>65</v>
      </c>
      <c r="C52" s="24" t="s">
        <v>64</v>
      </c>
      <c r="D52" s="25">
        <v>1749</v>
      </c>
      <c r="E52" s="25">
        <v>2342.7</v>
      </c>
      <c r="F52" s="25">
        <v>2254.01</v>
      </c>
      <c r="G52" s="25">
        <f t="shared" si="0"/>
        <v>96.21419729372094</v>
      </c>
    </row>
    <row r="53" spans="1:7" ht="15.75">
      <c r="A53" s="22">
        <f t="shared" si="1"/>
        <v>44</v>
      </c>
      <c r="B53" s="4" t="s">
        <v>106</v>
      </c>
      <c r="C53" s="5" t="s">
        <v>107</v>
      </c>
      <c r="D53" s="25">
        <f>D54+D55+D56</f>
        <v>65576.87999999999</v>
      </c>
      <c r="E53" s="25">
        <f>E54+E55+E56</f>
        <v>74097.16</v>
      </c>
      <c r="F53" s="25">
        <f>F54+F55+F56</f>
        <v>71096.81000000001</v>
      </c>
      <c r="G53" s="25">
        <f t="shared" si="0"/>
        <v>95.95078947695163</v>
      </c>
    </row>
    <row r="54" spans="1:7" ht="15.75">
      <c r="A54" s="22">
        <f t="shared" si="1"/>
        <v>45</v>
      </c>
      <c r="B54" s="23" t="s">
        <v>67</v>
      </c>
      <c r="C54" s="24" t="s">
        <v>66</v>
      </c>
      <c r="D54" s="25">
        <v>59113.45</v>
      </c>
      <c r="E54" s="25">
        <v>61555.43</v>
      </c>
      <c r="F54" s="25">
        <v>58555.43</v>
      </c>
      <c r="G54" s="25">
        <f t="shared" si="0"/>
        <v>95.12634384976273</v>
      </c>
    </row>
    <row r="55" spans="1:7" ht="15.75">
      <c r="A55" s="22">
        <f t="shared" si="1"/>
        <v>46</v>
      </c>
      <c r="B55" s="23" t="s">
        <v>69</v>
      </c>
      <c r="C55" s="24" t="s">
        <v>68</v>
      </c>
      <c r="D55" s="25">
        <v>3330.24</v>
      </c>
      <c r="E55" s="25">
        <v>8781.39</v>
      </c>
      <c r="F55" s="25">
        <v>8781.39</v>
      </c>
      <c r="G55" s="25">
        <f t="shared" si="0"/>
        <v>100</v>
      </c>
    </row>
    <row r="56" spans="1:7" ht="31.5">
      <c r="A56" s="22">
        <f t="shared" si="1"/>
        <v>47</v>
      </c>
      <c r="B56" s="23" t="s">
        <v>71</v>
      </c>
      <c r="C56" s="24" t="s">
        <v>70</v>
      </c>
      <c r="D56" s="25">
        <v>3133.19</v>
      </c>
      <c r="E56" s="25">
        <v>3760.34</v>
      </c>
      <c r="F56" s="25">
        <v>3759.99</v>
      </c>
      <c r="G56" s="25">
        <f t="shared" si="0"/>
        <v>99.99069233101261</v>
      </c>
    </row>
    <row r="57" spans="1:7" ht="31.5">
      <c r="A57" s="22">
        <f t="shared" si="1"/>
        <v>48</v>
      </c>
      <c r="B57" s="4" t="s">
        <v>108</v>
      </c>
      <c r="C57" s="5" t="s">
        <v>109</v>
      </c>
      <c r="D57" s="26">
        <f>D58</f>
        <v>200</v>
      </c>
      <c r="E57" s="26">
        <f>E58</f>
        <v>82.81</v>
      </c>
      <c r="F57" s="26">
        <f>F58</f>
        <v>82.81</v>
      </c>
      <c r="G57" s="26">
        <f t="shared" si="0"/>
        <v>100</v>
      </c>
    </row>
    <row r="58" spans="1:7" ht="31.5">
      <c r="A58" s="22">
        <f t="shared" si="1"/>
        <v>49</v>
      </c>
      <c r="B58" s="23" t="s">
        <v>73</v>
      </c>
      <c r="C58" s="24" t="s">
        <v>72</v>
      </c>
      <c r="D58" s="25">
        <v>200</v>
      </c>
      <c r="E58" s="25">
        <v>82.81</v>
      </c>
      <c r="F58" s="25">
        <v>82.81</v>
      </c>
      <c r="G58" s="25">
        <f t="shared" si="0"/>
        <v>100</v>
      </c>
    </row>
    <row r="59" spans="1:7" ht="17.25" customHeight="1">
      <c r="A59" s="29">
        <v>50</v>
      </c>
      <c r="B59" s="30" t="s">
        <v>74</v>
      </c>
      <c r="C59" s="31"/>
      <c r="D59" s="32">
        <v>2039821.6</v>
      </c>
      <c r="E59" s="32">
        <v>2710909.02</v>
      </c>
      <c r="F59" s="32">
        <v>2644206.47</v>
      </c>
      <c r="G59" s="32">
        <f t="shared" si="0"/>
        <v>97.53947662913454</v>
      </c>
    </row>
  </sheetData>
  <sheetProtection/>
  <mergeCells count="4">
    <mergeCell ref="A1:G1"/>
    <mergeCell ref="A2:G2"/>
    <mergeCell ref="A3:G3"/>
    <mergeCell ref="B5:F5"/>
  </mergeCells>
  <printOptions/>
  <pageMargins left="0.9448818897637796" right="0.5511811023622047" top="0.7874015748031497" bottom="0.7874015748031497" header="0.5118110236220472" footer="0.5118110236220472"/>
  <pageSetup firstPageNumber="20" useFirstPageNumber="1"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11fosma</dc:creator>
  <cp:keywords/>
  <dc:description>POI HSSF rep:2.51.0.102</dc:description>
  <cp:lastModifiedBy>user10</cp:lastModifiedBy>
  <cp:lastPrinted>2021-03-29T10:32:06Z</cp:lastPrinted>
  <dcterms:created xsi:type="dcterms:W3CDTF">2021-03-10T03:07:58Z</dcterms:created>
  <dcterms:modified xsi:type="dcterms:W3CDTF">2021-03-29T10:32:26Z</dcterms:modified>
  <cp:category/>
  <cp:version/>
  <cp:contentType/>
  <cp:contentStatus/>
</cp:coreProperties>
</file>