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510" yWindow="15" windowWidth="12435" windowHeight="12120" activeTab="0"/>
  </bookViews>
  <sheets>
    <sheet name="2021" sheetId="1" r:id="rId1"/>
  </sheets>
  <definedNames>
    <definedName name="_xlnm._FilterDatabase" localSheetId="0" hidden="1">'2021'!$A$10:$Y$286</definedName>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lens0r1dzt0ivfvdjvc15ibd1c">#REF!</definedName>
    <definedName name="lzvlrjqro14zjenw2ueuj40zww">#REF!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s>
  <calcPr fullCalcOnLoad="1"/>
</workbook>
</file>

<file path=xl/sharedStrings.xml><?xml version="1.0" encoding="utf-8"?>
<sst xmlns="http://schemas.openxmlformats.org/spreadsheetml/2006/main" count="3308" uniqueCount="691">
  <si>
    <t>код главного администратора доходов бюджета</t>
  </si>
  <si>
    <t>группа доходов</t>
  </si>
  <si>
    <t>подгруппа доходов</t>
  </si>
  <si>
    <t>статья доходов</t>
  </si>
  <si>
    <t>подстатья доходов</t>
  </si>
  <si>
    <t>элемент доходов</t>
  </si>
  <si>
    <t>группа подвида доходов бюджета</t>
  </si>
  <si>
    <t>аналитическая группа подвида доходов бюджета</t>
  </si>
  <si>
    <t>Прочие субсидии бюджетам городских округов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</si>
  <si>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Прочие субсидии бюджетам городских округов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</si>
  <si>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городских округов (на обеспечение первичных мер пожарной безопасности)</t>
  </si>
  <si>
    <t>Прочие субсидии бюджетам городских округов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</si>
  <si>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городских округов (на поддержку деятельности муниципальных молодежных центров)</t>
  </si>
  <si>
    <t>Прочие субсидии бюджетам городских округов (на комплектование книжных фондов библиотек муниципальных образований Красноярского края)</t>
  </si>
  <si>
    <t>Прочие субсидии бюджетам городских округов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</si>
  <si>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городских округов (на организацию и проведение акарицидных обработок мест массового отдыха населения)</t>
  </si>
  <si>
    <t>Прочие субсидии бюджетам городских округов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</si>
  <si>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Прочие субсидии бюджетам городских округов (на проведение работ в общеобразовательных организациях с целью приведения зданий и сооружений в соответствие требованиям надзорных органов)</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</si>
  <si>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</si>
  <si>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</si>
  <si>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</si>
  <si>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t>
  </si>
  <si>
    <t>Субвенции бюджетам городских округов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t>
  </si>
  <si>
    <t>Субвенции бюджетам городских округов на выполнение передаваемых полномочий субъектов Российской Федерации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</si>
  <si>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</si>
  <si>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</si>
  <si>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городских округов на выполнение передаваемых полномочий субъектов Российской Федерации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</si>
  <si>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</si>
  <si>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городских округов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</si>
  <si>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городских округов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</si>
  <si>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</si>
  <si>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</si>
  <si>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по обеспечению отдыха и оздоровления детей)</t>
  </si>
  <si>
    <t>2023 год</t>
  </si>
  <si>
    <t>Показатели кассовых поступлений в 2020 году (по состоянию на 01.10.2020)</t>
  </si>
  <si>
    <t xml:space="preserve">Оценка 
2020 года </t>
  </si>
  <si>
    <t>310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</si>
  <si>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</si>
  <si>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</si>
  <si>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</si>
  <si>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</si>
  <si>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</si>
  <si>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</si>
  <si>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</si>
  <si>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</si>
  <si>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</si>
  <si>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</si>
  <si>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Прочие субсидии бюджетам городских округов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</si>
  <si>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городских округов (на реализацию мероприятий, направленных на повышение безопасности дорожного движения, за счет средств дорожного фонда Красноярского края)</t>
  </si>
  <si>
    <t>Прочие субсидии бюджетам городских округов (создание дополнительных мест в образовательных организациях, осуществляющих деятельность по образовательным программам дошкольного образования)</t>
  </si>
  <si>
    <t>Прочие субсидии бюджетам городских округов (на проведение работ по сохранению объектов культурного наследия)</t>
  </si>
  <si>
    <t>1036</t>
  </si>
  <si>
    <t>1060</t>
  </si>
  <si>
    <t>1617</t>
  </si>
  <si>
    <t>7428</t>
  </si>
  <si>
    <t>5853</t>
  </si>
  <si>
    <t>7424</t>
  </si>
  <si>
    <t>7745</t>
  </si>
  <si>
    <t>Прочие межбюджетные трансферты, передаваемые бюджетам городских округов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</si>
  <si>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Прочие межбюджетные трансферты, передаваемые бюджетам городских округов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t>
  </si>
  <si>
    <t>Прочие межбюджетные трансферты, передаваемые бюджетам городских округов (за содействие развитию налогового потенциала)</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</si>
  <si>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</si>
  <si>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</si>
  <si>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011</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</si>
  <si>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</si>
  <si>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</si>
  <si>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255</t>
  </si>
  <si>
    <t>256</t>
  </si>
  <si>
    <t>257</t>
  </si>
  <si>
    <t>304</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</si>
  <si>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</si>
  <si>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</si>
  <si>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258</t>
  </si>
  <si>
    <t>259</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</si>
  <si>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</si>
  <si>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</si>
  <si>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</si>
  <si>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</si>
  <si>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7427</t>
  </si>
  <si>
    <t>Прочие субсидии бюджетам городских округов (на обустройство участков улично-дорожной сети вблизи образовательных организаций для обеспечения безопасности дорожного движения)</t>
  </si>
  <si>
    <t>Прочие субсидии бюджетам городских округов (на выполнение работ по сохранению объекта культурного наследия регионального значения «Комплекс музея им. Мартьянова Н.М. Второй корпус», 1900-1901 гг., 1951-1952 гг., г. Минусинск, ул. Ленина, 60, пом. 2»)</t>
  </si>
  <si>
    <t>Прочие субсидии бюджетам городских округов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</si>
  <si>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7460</t>
  </si>
  <si>
    <t>Прочие субсидии бюджетам городских округов (на разработку концепции благоустройства города в связи с празднованием 200-летия)</t>
  </si>
  <si>
    <t>7482</t>
  </si>
  <si>
    <t>Прочие субсидии бюджетам городских округов (на поддержку творческих фестивалей и конкурсов, в том числе для детей и молодежи)</t>
  </si>
  <si>
    <t>469</t>
  </si>
  <si>
    <t>Субвенции бюджетам городских округов на проведение Всероссийской переписи населения 2020 года</t>
  </si>
  <si>
    <t>303</t>
  </si>
  <si>
    <t xml:space="preserve">Субвенции бюджетам на проведение Всероссийской переписи населения 2020 года
</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</si>
  <si>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</si>
  <si>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</si>
  <si>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
</t>
  </si>
  <si>
    <t>7557</t>
  </si>
  <si>
    <t>Прочие субсидии бюджетам городских округов (на укрепление материально-технической базы центра культурного наследия г.Минусинска)</t>
  </si>
  <si>
    <t>Прочие субсидии бюджетам городских округов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</si>
  <si>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городских округов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</si>
  <si>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городских округов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</si>
  <si>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городских округов (на реализацию муниципальных программ развития субъектов малого и среднего предпринимательства)</t>
  </si>
  <si>
    <t>Прочие субсидии бюджетам городских округов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</si>
  <si>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Прочие субсидии бюджетам городских округов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</si>
  <si>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Прочие субсидии бюджетам городских округов (на развитие детско-юношеского спорта)</t>
  </si>
  <si>
    <t>Прочие субсидии бюджетам городских округов (государственная поддержка художественных народных ремесел и декоративно-прикладного искусства на территории Красноярского края)</t>
  </si>
  <si>
    <t>Прочие субсидии бюджетам городских округов (на проведение мероприятий, направленных на обеспечение безопасного участия детей в дорожном движении)</t>
  </si>
  <si>
    <t>Прочие субсидии бюджетам городских округов ( на поддержку физкультурно-спортивных клубов по месту жительства)</t>
  </si>
  <si>
    <t>Прочие субсидии бюджетам городских округов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</si>
  <si>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городских округов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t>
  </si>
  <si>
    <t>Прочие субсидии бюджетам городских округов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</si>
  <si>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Прочие субсидии бюджетам городских округов (на государственную поддержку комплексного развития муниципальных учреждений культуры и образовательных организаций в области культуры)</t>
  </si>
  <si>
    <t>Прочие налоги и сборы (по отмененным местным налогам и сборам)</t>
  </si>
  <si>
    <t>300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</si>
  <si>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</si>
  <si>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за размещение твердых коммунальных отходов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</si>
  <si>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 (плата за размещение рекламных конструкций)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</si>
  <si>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 (МКУ "ЗиГ")</t>
  </si>
  <si>
    <t>Доходы от продажи квартир</t>
  </si>
  <si>
    <t>Доходы от продажи квартир, находящихся в собственности городских округов</t>
  </si>
  <si>
    <t>006</t>
  </si>
  <si>
    <t>439</t>
  </si>
  <si>
    <t>Управление делами Губернатора и Правительства Красноярского края</t>
  </si>
  <si>
    <t>Агентство по обеспечению деятельности мировых судей Красноярского края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</si>
  <si>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</si>
  <si>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</si>
  <si>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
</t>
  </si>
  <si>
    <t xml:space="preserve">Федеральная служба по ветеринарному и фитосанитарному надзору
</t>
  </si>
  <si>
    <t xml:space="preserve">Федеральная служба по надзору в сфере транспорта
</t>
  </si>
  <si>
    <t xml:space="preserve">Федеральная служба по надзору в сфере защиты прав потребителей и благополучия человека
</t>
  </si>
  <si>
    <t xml:space="preserve">Федеральная антимонопольная служба
</t>
  </si>
  <si>
    <t xml:space="preserve">Министерство Российской Федерации по делам гражданской обороны, чрезвычайным ситуациям и ликвидации последствий стихийных бедствий
</t>
  </si>
  <si>
    <t xml:space="preserve">Федеральная служба судебных приставов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</si>
  <si>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</si>
  <si>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Невыясненные поступления, зачисляемые в бюджеты городских округов (МКУ "ЗиГ")</t>
  </si>
  <si>
    <t>261</t>
  </si>
  <si>
    <t>262</t>
  </si>
  <si>
    <t>263</t>
  </si>
  <si>
    <t>264</t>
  </si>
  <si>
    <t>265</t>
  </si>
  <si>
    <t>266</t>
  </si>
  <si>
    <t>267</t>
  </si>
  <si>
    <t>268</t>
  </si>
  <si>
    <t>269</t>
  </si>
  <si>
    <t>270</t>
  </si>
  <si>
    <t>271</t>
  </si>
  <si>
    <t>272</t>
  </si>
  <si>
    <t>273</t>
  </si>
  <si>
    <t>274</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</si>
  <si>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округов
</t>
  </si>
  <si>
    <t xml:space="preserve">Прочие неналоговые доходы
</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</si>
  <si>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</si>
  <si>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0019</t>
  </si>
  <si>
    <t>2138</t>
  </si>
  <si>
    <t>Реестр источников доходов бюджета города</t>
  </si>
  <si>
    <t>Управление Федеральной службы государственной регистрации, кадастра и картографии по Красноярскому краю</t>
  </si>
  <si>
    <t>Плата за размещение отходов производства</t>
  </si>
  <si>
    <t>ДОХОДЫ ОТ ОКАЗАНИЯ ПЛАТНЫХ УСЛУГ И КОМПЕНСАЦИИ ЗАТРАТ ГОСУДАРСТВА</t>
  </si>
  <si>
    <t>2022 год</t>
  </si>
  <si>
    <t>0152</t>
  </si>
  <si>
    <t>0006</t>
  </si>
  <si>
    <t>0013</t>
  </si>
  <si>
    <t>0137</t>
  </si>
  <si>
    <t>2600</t>
  </si>
  <si>
    <t>Плата за выбросы загрязняющих веществ, образующихся при сжигании на факельных установках и (или) рассеивании попутного нефтяного газа</t>
  </si>
  <si>
    <t>053</t>
  </si>
  <si>
    <t>063</t>
  </si>
  <si>
    <t>073</t>
  </si>
  <si>
    <t>083</t>
  </si>
  <si>
    <t>299</t>
  </si>
  <si>
    <t>302</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</si>
  <si>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</si>
  <si>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016</t>
  </si>
  <si>
    <t>Субсидии бюджетам городских округов на мероприятия федеральной целевой программы "Развитие водохозяйственного комплекса Российской Федерации в 2012 - 2020 годах"</t>
  </si>
  <si>
    <t>7587</t>
  </si>
  <si>
    <t>Прочие межбюджетные трансферты, передаваемые бюджетам</t>
  </si>
  <si>
    <t>Прочие межбюджетные трансферты, передаваемые бюджетам городских округов</t>
  </si>
  <si>
    <t>7509</t>
  </si>
  <si>
    <t>0289</t>
  </si>
  <si>
    <t xml:space="preserve">Административные штрафы, установленные Кодексом Российской Федерации об административных правонарушениях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</si>
  <si>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</si>
  <si>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</si>
  <si>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</si>
  <si>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</si>
  <si>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</si>
  <si>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</si>
  <si>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</si>
  <si>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</si>
  <si>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</si>
  <si>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</si>
  <si>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</si>
  <si>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</si>
  <si>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 xml:space="preserve">Административные штрафы, установленные законами субъектов Российской Федерации об административных правонарушениях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</si>
  <si>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</si>
  <si>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 xml:space="preserve">Платежи в целях возмещения причиненного ущерба (убытков)
</t>
  </si>
  <si>
    <t xml:space="preserve">Платежи, уплачиваемые в целях возмещения вреда
</t>
  </si>
  <si>
    <t xml:space="preserve">Платежи, уплачиваемые в целях возмещения вреда, причиняемого автомобильным дорогам
</t>
  </si>
  <si>
    <t xml:space="preserve">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</si>
  <si>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 xml:space="preserve">Дотации бюджетам городских округов на поддержку мер по обеспечению сбалансированности бюджетов
</t>
  </si>
  <si>
    <t xml:space="preserve">Прочие дотации бюджетам городских округов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</si>
  <si>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</si>
  <si>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</si>
  <si>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</si>
  <si>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 xml:space="preserve">Субсидии бюджетам на мероприятия федеральной целевой программы "Развитие водохозяйственного комплекса Российской Федерации в 2012 - 2020 годах"
</t>
  </si>
  <si>
    <t xml:space="preserve">Субсидии бюджетам на реализацию мероприятий государственной программы Российской Федерации "Доступная среда"
</t>
  </si>
  <si>
    <t xml:space="preserve">Субсидии бюджетам городских округов на реализацию мероприятий государственной программы Российской Федерации "Доступная среда"
</t>
  </si>
  <si>
    <t xml:space="preserve">Субсидии бюджетам городских округов на реализацию мероприятий по обеспечению жильем молодых семей
</t>
  </si>
  <si>
    <t xml:space="preserve">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</si>
  <si>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</si>
  <si>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Субвенции бюджетам на осуществление первичного воинского учета на территориях, где отсутствуют военные комиссариаты
</t>
  </si>
  <si>
    <t xml:space="preserve">Субвенции бюджетам городских округов на осуществление первичного воинского учета на территориях, где отсутствуют военные комиссариаты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</si>
  <si>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</si>
  <si>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</si>
  <si>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Субсидии бюджетам на реализацию программ формирования современной городской среды
</t>
  </si>
  <si>
    <t xml:space="preserve">Субсидии бюджетам городских округов на реализацию программ формирования современной городской среды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</si>
  <si>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</si>
  <si>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082</t>
  </si>
  <si>
    <t>7570</t>
  </si>
  <si>
    <t xml:space="preserve">ВОЗВРАТ ОСТАТКОВ СУБСИДИЙ, СУБВЕНЦИЙ И ИНЫХ МЕЖБЮДЖЕТНЫХ ТРАНСФЕРТОВ, ИМЕЮЩИХ ЦЕЛЕВОЕ НАЗНАЧЕНИЕ, ПРОШЛЫХ ЛЕТ
</t>
  </si>
  <si>
    <t>76</t>
  </si>
  <si>
    <t>77</t>
  </si>
  <si>
    <t>78</t>
  </si>
  <si>
    <t>79</t>
  </si>
  <si>
    <t>80</t>
  </si>
  <si>
    <t>81</t>
  </si>
  <si>
    <t>82</t>
  </si>
  <si>
    <t>83</t>
  </si>
  <si>
    <t>84</t>
  </si>
  <si>
    <t>85</t>
  </si>
  <si>
    <t>86</t>
  </si>
  <si>
    <t>87</t>
  </si>
  <si>
    <t>88</t>
  </si>
  <si>
    <t>89</t>
  </si>
  <si>
    <t>91</t>
  </si>
  <si>
    <t>92</t>
  </si>
  <si>
    <t>93</t>
  </si>
  <si>
    <t>94</t>
  </si>
  <si>
    <t>95</t>
  </si>
  <si>
    <t>96</t>
  </si>
  <si>
    <t>97</t>
  </si>
  <si>
    <t>98</t>
  </si>
  <si>
    <t>99</t>
  </si>
  <si>
    <t>101</t>
  </si>
  <si>
    <t>102</t>
  </si>
  <si>
    <t>103</t>
  </si>
  <si>
    <t>104</t>
  </si>
  <si>
    <t>105</t>
  </si>
  <si>
    <t>106</t>
  </si>
  <si>
    <t>107</t>
  </si>
  <si>
    <t>108</t>
  </si>
  <si>
    <t>109</t>
  </si>
  <si>
    <t>111</t>
  </si>
  <si>
    <t>112</t>
  </si>
  <si>
    <t>113</t>
  </si>
  <si>
    <t>114</t>
  </si>
  <si>
    <t>115</t>
  </si>
  <si>
    <t>116</t>
  </si>
  <si>
    <t>117</t>
  </si>
  <si>
    <t>118</t>
  </si>
  <si>
    <t>121</t>
  </si>
  <si>
    <t>122</t>
  </si>
  <si>
    <t>123</t>
  </si>
  <si>
    <t>124</t>
  </si>
  <si>
    <t>125</t>
  </si>
  <si>
    <t>126</t>
  </si>
  <si>
    <t>128</t>
  </si>
  <si>
    <t>129</t>
  </si>
  <si>
    <t>133</t>
  </si>
  <si>
    <t>134</t>
  </si>
  <si>
    <t>139</t>
  </si>
  <si>
    <t>141</t>
  </si>
  <si>
    <t>142</t>
  </si>
  <si>
    <t>143</t>
  </si>
  <si>
    <t>144</t>
  </si>
  <si>
    <t>146</t>
  </si>
  <si>
    <t>147</t>
  </si>
  <si>
    <t>152</t>
  </si>
  <si>
    <t>153</t>
  </si>
  <si>
    <t>154</t>
  </si>
  <si>
    <t>155</t>
  </si>
  <si>
    <t>156</t>
  </si>
  <si>
    <t>157</t>
  </si>
  <si>
    <t>158</t>
  </si>
  <si>
    <t>160</t>
  </si>
  <si>
    <t>161</t>
  </si>
  <si>
    <t>162</t>
  </si>
  <si>
    <t>163</t>
  </si>
  <si>
    <t>164</t>
  </si>
  <si>
    <t>165</t>
  </si>
  <si>
    <t>166</t>
  </si>
  <si>
    <t>168</t>
  </si>
  <si>
    <t>169</t>
  </si>
  <si>
    <t>171</t>
  </si>
  <si>
    <t>172</t>
  </si>
  <si>
    <t>175</t>
  </si>
  <si>
    <t>176</t>
  </si>
  <si>
    <t>177</t>
  </si>
  <si>
    <t>178</t>
  </si>
  <si>
    <t>179</t>
  </si>
  <si>
    <t>181</t>
  </si>
  <si>
    <t>021</t>
  </si>
  <si>
    <t>027</t>
  </si>
  <si>
    <t>519</t>
  </si>
  <si>
    <t>Субсидия бюджетам на поддержку отрасли культуры</t>
  </si>
  <si>
    <t>555</t>
  </si>
  <si>
    <t>7508</t>
  </si>
  <si>
    <t>7553</t>
  </si>
  <si>
    <t>7840</t>
  </si>
  <si>
    <t>Код классификации доходов бюджета</t>
  </si>
  <si>
    <t>№ строки</t>
  </si>
  <si>
    <t>(тыс. рублей)</t>
  </si>
  <si>
    <t>00</t>
  </si>
  <si>
    <t>ВСЕГО</t>
  </si>
  <si>
    <t>000</t>
  </si>
  <si>
    <t>0000</t>
  </si>
  <si>
    <t>8</t>
  </si>
  <si>
    <t>50</t>
  </si>
  <si>
    <t>1</t>
  </si>
  <si>
    <t>НАЛОГОВЫЕ И НЕНАЛОГОВЫЕ ДОХОДЫ</t>
  </si>
  <si>
    <t>12</t>
  </si>
  <si>
    <t>03</t>
  </si>
  <si>
    <t>13</t>
  </si>
  <si>
    <t>01</t>
  </si>
  <si>
    <t>Акцизы по подакцизным товарам (продукции), производимым на территории Российской Федерации</t>
  </si>
  <si>
    <t>110</t>
  </si>
  <si>
    <t>02</t>
  </si>
  <si>
    <t>44</t>
  </si>
  <si>
    <t>08</t>
  </si>
  <si>
    <t>46</t>
  </si>
  <si>
    <t>07</t>
  </si>
  <si>
    <t>49</t>
  </si>
  <si>
    <t>09</t>
  </si>
  <si>
    <t>06</t>
  </si>
  <si>
    <t>11</t>
  </si>
  <si>
    <t>120</t>
  </si>
  <si>
    <t>020</t>
  </si>
  <si>
    <t>90</t>
  </si>
  <si>
    <t>05</t>
  </si>
  <si>
    <t>030</t>
  </si>
  <si>
    <t>032</t>
  </si>
  <si>
    <t>04</t>
  </si>
  <si>
    <t>130</t>
  </si>
  <si>
    <t>14</t>
  </si>
  <si>
    <t>151</t>
  </si>
  <si>
    <t>430</t>
  </si>
  <si>
    <t>15</t>
  </si>
  <si>
    <t>140</t>
  </si>
  <si>
    <t>16</t>
  </si>
  <si>
    <t>18</t>
  </si>
  <si>
    <t>21</t>
  </si>
  <si>
    <t>180</t>
  </si>
  <si>
    <t>27</t>
  </si>
  <si>
    <t>30</t>
  </si>
  <si>
    <t>32</t>
  </si>
  <si>
    <t>33</t>
  </si>
  <si>
    <t>17</t>
  </si>
  <si>
    <t>БЕЗВОЗМЕЗДНЫЕ ПОСТУПЛЕНИЯ</t>
  </si>
  <si>
    <t>2</t>
  </si>
  <si>
    <t>410</t>
  </si>
  <si>
    <t>51</t>
  </si>
  <si>
    <t>012</t>
  </si>
  <si>
    <t>119</t>
  </si>
  <si>
    <t>014</t>
  </si>
  <si>
    <t>25</t>
  </si>
  <si>
    <t>52</t>
  </si>
  <si>
    <t>53</t>
  </si>
  <si>
    <t>040</t>
  </si>
  <si>
    <t>170</t>
  </si>
  <si>
    <t>54</t>
  </si>
  <si>
    <t>37</t>
  </si>
  <si>
    <t>001</t>
  </si>
  <si>
    <t>Иные межбюджетные трансферты</t>
  </si>
  <si>
    <t>Плата за негативное воздействие на окружающую среду</t>
  </si>
  <si>
    <t>048</t>
  </si>
  <si>
    <t>19</t>
  </si>
  <si>
    <t>20</t>
  </si>
  <si>
    <t>182</t>
  </si>
  <si>
    <t>26</t>
  </si>
  <si>
    <t>3</t>
  </si>
  <si>
    <t>Налог на прибыль организаций</t>
  </si>
  <si>
    <t>4</t>
  </si>
  <si>
    <t>5</t>
  </si>
  <si>
    <t>6</t>
  </si>
  <si>
    <t>7</t>
  </si>
  <si>
    <t>Налог на доходы физических лиц</t>
  </si>
  <si>
    <t>9</t>
  </si>
  <si>
    <t>10</t>
  </si>
  <si>
    <t>22</t>
  </si>
  <si>
    <t>23</t>
  </si>
  <si>
    <t>24</t>
  </si>
  <si>
    <t>28</t>
  </si>
  <si>
    <t>29</t>
  </si>
  <si>
    <t>31</t>
  </si>
  <si>
    <t>34</t>
  </si>
  <si>
    <t>35</t>
  </si>
  <si>
    <t>36</t>
  </si>
  <si>
    <t>38</t>
  </si>
  <si>
    <t>39</t>
  </si>
  <si>
    <t>40</t>
  </si>
  <si>
    <t>41</t>
  </si>
  <si>
    <t>42</t>
  </si>
  <si>
    <t>43</t>
  </si>
  <si>
    <t>47</t>
  </si>
  <si>
    <t>45</t>
  </si>
  <si>
    <t>55</t>
  </si>
  <si>
    <t>48</t>
  </si>
  <si>
    <t>56</t>
  </si>
  <si>
    <t>57</t>
  </si>
  <si>
    <t>58</t>
  </si>
  <si>
    <t>59</t>
  </si>
  <si>
    <t>60</t>
  </si>
  <si>
    <t>61</t>
  </si>
  <si>
    <t>62</t>
  </si>
  <si>
    <t>63</t>
  </si>
  <si>
    <t>64</t>
  </si>
  <si>
    <t>65</t>
  </si>
  <si>
    <t>66</t>
  </si>
  <si>
    <t>67</t>
  </si>
  <si>
    <t>68</t>
  </si>
  <si>
    <t>69</t>
  </si>
  <si>
    <t>70</t>
  </si>
  <si>
    <t>71</t>
  </si>
  <si>
    <t>72</t>
  </si>
  <si>
    <t>73</t>
  </si>
  <si>
    <t>74</t>
  </si>
  <si>
    <t>Наименование кода классификации доходов бюджета</t>
  </si>
  <si>
    <t>009</t>
  </si>
  <si>
    <t>999</t>
  </si>
  <si>
    <t>7456</t>
  </si>
  <si>
    <t>7555</t>
  </si>
  <si>
    <t>024</t>
  </si>
  <si>
    <t>7429</t>
  </si>
  <si>
    <t>7514</t>
  </si>
  <si>
    <t>7519</t>
  </si>
  <si>
    <t>7552</t>
  </si>
  <si>
    <t>7554</t>
  </si>
  <si>
    <t>7564</t>
  </si>
  <si>
    <t>7566</t>
  </si>
  <si>
    <t>7604</t>
  </si>
  <si>
    <t>7588</t>
  </si>
  <si>
    <t>029</t>
  </si>
  <si>
    <t>НАЛОГИ НА ПРИБЫЛЬ, ДОХОДЫ</t>
  </si>
  <si>
    <t>010</t>
  </si>
  <si>
    <t>НАЛОГИ НА ТОВАРЫ (РАБОТЫ, УСЛУГИ), РЕАЛИЗУЕМЫЕ НА ТЕРРИТОРИИ РОССИЙСКОЙ ФЕДЕРАЦИИ</t>
  </si>
  <si>
    <t>100</t>
  </si>
  <si>
    <t>230</t>
  </si>
  <si>
    <t>240</t>
  </si>
  <si>
    <t>250</t>
  </si>
  <si>
    <t>260</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</si>
  <si>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</si>
  <si>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</si>
  <si>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</si>
  <si>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</si>
  <si>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НАЛОГИ НА ИМУЩЕСТВО</t>
  </si>
  <si>
    <t xml:space="preserve">Налог на имущество физических лиц </t>
  </si>
  <si>
    <t>Земельный налог</t>
  </si>
  <si>
    <t>ГОСУДАРСТВЕННАЯ ПОШЛИНА</t>
  </si>
  <si>
    <t>005</t>
  </si>
  <si>
    <t>150</t>
  </si>
  <si>
    <t>ЗАДОЛЖЕННОСТЬ И ПЕРЕРАСЧЕТЫ ПО ОТМЕНЕННЫМ НАЛОГАМ, СБОРАМ И ИНЫМ ОБЯЗАТЕЛЬНЫМ ПЛАТЕЖАМ</t>
  </si>
  <si>
    <t>050</t>
  </si>
  <si>
    <t>ДОХОДЫ ОТ ИСПОЛЬЗОВАНИЯ ИМУЩЕСТВА, НАХОДЯЩЕГОСЯ В ГОСУДАРСТВЕННОЙ И МУНИЦИПАЛЬНОЙ СОБСТВЕННОСТИ</t>
  </si>
  <si>
    <t>034</t>
  </si>
  <si>
    <t>044</t>
  </si>
  <si>
    <t>ПЛАТЕЖИ ПРИ ПОЛЬЗОВАНИИ ПРИРОДНЫМИ РЕСУРСАМИ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</si>
  <si>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</si>
  <si>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</si>
  <si>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 xml:space="preserve">Доходы от оказания платных услуг (работ) </t>
  </si>
  <si>
    <t>994</t>
  </si>
  <si>
    <t>Доходы от компенсации затрат государства</t>
  </si>
  <si>
    <t>990</t>
  </si>
  <si>
    <t>ДОХОДЫ ОТ ПРОДАЖИ МАТЕРИАЛЬНЫХ И НЕМАТЕРИАЛЬНЫХ АКТИВОВ</t>
  </si>
  <si>
    <t>043</t>
  </si>
  <si>
    <t>ШТРАФЫ, САНКЦИИ, ВОЗМЕЩЕНИЕ УЩЕРБА</t>
  </si>
  <si>
    <t>060</t>
  </si>
  <si>
    <t>080</t>
  </si>
  <si>
    <t>ПРОЧИЕ НЕНАЛОГОВЫЕ ДОХОДЫ</t>
  </si>
  <si>
    <t xml:space="preserve">Прочие неналоговые доходы бюджетов городских округов </t>
  </si>
  <si>
    <t>БЕЗВОЗМЕЗДНЫЕ ПОСТУПЛЕНИЯ ОТ ДРУГИХ БЮДЖЕТОВ БЮДЖЕТНОЙ СИСТЕМЫ РОССИЙСКОЙ ФЕДЕРАЦИИ</t>
  </si>
  <si>
    <t>7518</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</si>
  <si>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</si>
  <si>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</si>
  <si>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</si>
  <si>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</si>
  <si>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</si>
  <si>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 xml:space="preserve">Налог на прибыль организаций, зачисляемый в бюджеты бюджетной системы Российской Федерации по соответствующим ставкам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</si>
  <si>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</si>
  <si>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</si>
  <si>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</si>
  <si>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</si>
  <si>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Единый налог на вмененный доход для отдельных видов деятельности (за налоговые периоды, истекшие до 1 января 2011 года)
</t>
  </si>
  <si>
    <t xml:space="preserve">Налог, взимаемый в связи с применением патентной системы налогообложения, зачисляемый в бюджеты городских округов
</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</si>
  <si>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</si>
  <si>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 xml:space="preserve">Земельный налог с организаций
</t>
  </si>
  <si>
    <t xml:space="preserve">Земельный налог с организаций, обладающих земельным участком, расположенным в границах городских округов
</t>
  </si>
  <si>
    <t xml:space="preserve">Земельный налог с физических лиц
</t>
  </si>
  <si>
    <t xml:space="preserve">Земельный налог с физических лиц, обладающих земельным участком, расположенным в границах городских округов
</t>
  </si>
  <si>
    <t>042</t>
  </si>
  <si>
    <t xml:space="preserve">Государственная пошлина по делам, рассматриваемым в судах общей юрисдикции, мировыми судьями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</si>
  <si>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</si>
  <si>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 xml:space="preserve">Государственная пошлина за государственную регистрацию, а также за совершение прочих юридически значимых действий
</t>
  </si>
  <si>
    <t xml:space="preserve">Государственная пошлина за выдачу разрешения на установку рекламной конструкции
</t>
  </si>
  <si>
    <t xml:space="preserve">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</si>
  <si>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</si>
  <si>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173</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</si>
  <si>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</si>
  <si>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</si>
  <si>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</si>
  <si>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</si>
  <si>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</si>
  <si>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 xml:space="preserve">Платежи от государственных и муниципальных унитарных предприятий
</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</si>
  <si>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</si>
  <si>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</si>
  <si>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</si>
  <si>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</si>
  <si>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 xml:space="preserve">Прочие доходы от оказания платных услуг (работ) получателями средств бюджетов городских округов
</t>
  </si>
  <si>
    <t xml:space="preserve">Прочие доходы от компенсации затрат государства
</t>
  </si>
  <si>
    <t xml:space="preserve">Прочие доходы от компенсации затрат бюджетов городских округов
</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</si>
  <si>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</si>
  <si>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</si>
  <si>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</si>
  <si>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</si>
  <si>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</si>
  <si>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Субсидии бюджетам бюджетной системы Российской Федерации (межбюджетные субсидии)
</t>
  </si>
  <si>
    <t>2021 год</t>
  </si>
  <si>
    <t>7408</t>
  </si>
  <si>
    <t>7409</t>
  </si>
  <si>
    <t>7448</t>
  </si>
  <si>
    <t>7488</t>
  </si>
  <si>
    <t>7562</t>
  </si>
  <si>
    <t>7571</t>
  </si>
  <si>
    <t>045</t>
  </si>
  <si>
    <t>002</t>
  </si>
  <si>
    <t>Дотации бюджетам бюджетной системы Российской Федерации</t>
  </si>
  <si>
    <t>207</t>
  </si>
  <si>
    <t>2654</t>
  </si>
  <si>
    <t>7397</t>
  </si>
  <si>
    <t>7398</t>
  </si>
  <si>
    <t>7412</t>
  </si>
  <si>
    <t>7413</t>
  </si>
  <si>
    <t>7436</t>
  </si>
  <si>
    <t>7437</t>
  </si>
  <si>
    <t>7447</t>
  </si>
  <si>
    <t>7449</t>
  </si>
  <si>
    <t>Прочие субсидии</t>
  </si>
  <si>
    <t>Прочие субсидии бюджетам городских округов</t>
  </si>
  <si>
    <t>7563</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</si>
  <si>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</si>
  <si>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</si>
  <si>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</si>
  <si>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</si>
  <si>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0148</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</si>
  <si>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</si>
  <si>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</si>
  <si>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070</t>
  </si>
  <si>
    <t>074</t>
  </si>
  <si>
    <t>322</t>
  </si>
  <si>
    <t>497</t>
  </si>
  <si>
    <t>Субсидии бюджета на реализацию мероприятий по обеспечению жильем молодых семей</t>
  </si>
  <si>
    <t>1048</t>
  </si>
  <si>
    <t>1049</t>
  </si>
  <si>
    <t>7607</t>
  </si>
  <si>
    <t>75</t>
  </si>
  <si>
    <t>127</t>
  </si>
  <si>
    <t>131</t>
  </si>
  <si>
    <t>132</t>
  </si>
  <si>
    <t>135</t>
  </si>
  <si>
    <t>136</t>
  </si>
  <si>
    <t>137</t>
  </si>
  <si>
    <t>138</t>
  </si>
  <si>
    <t>145</t>
  </si>
  <si>
    <t>148</t>
  </si>
  <si>
    <t>149</t>
  </si>
  <si>
    <t>159</t>
  </si>
  <si>
    <t>167</t>
  </si>
  <si>
    <t>174</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</si>
  <si>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</si>
  <si>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</si>
  <si>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</si>
  <si>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</si>
  <si>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</si>
  <si>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</si>
  <si>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</si>
  <si>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</si>
  <si>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</si>
  <si>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</si>
  <si>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</si>
  <si>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</si>
  <si>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</si>
  <si>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</si>
  <si>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</si>
  <si>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</si>
  <si>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</si>
  <si>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</si>
  <si>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</si>
  <si>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</si>
  <si>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</si>
  <si>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</si>
  <si>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</si>
  <si>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</si>
  <si>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208</t>
  </si>
  <si>
    <t>209</t>
  </si>
  <si>
    <t>210</t>
  </si>
  <si>
    <t>211</t>
  </si>
  <si>
    <t>212</t>
  </si>
  <si>
    <t>213</t>
  </si>
  <si>
    <t>081</t>
  </si>
  <si>
    <t>321</t>
  </si>
  <si>
    <t>214</t>
  </si>
  <si>
    <t>215</t>
  </si>
  <si>
    <t>216</t>
  </si>
  <si>
    <t>217</t>
  </si>
  <si>
    <t>218</t>
  </si>
  <si>
    <t>219</t>
  </si>
  <si>
    <t>220</t>
  </si>
  <si>
    <t>221</t>
  </si>
  <si>
    <t>222</t>
  </si>
  <si>
    <t>223</t>
  </si>
  <si>
    <t>224</t>
  </si>
  <si>
    <t>225</t>
  </si>
  <si>
    <t>226</t>
  </si>
  <si>
    <t>227</t>
  </si>
  <si>
    <t>228</t>
  </si>
  <si>
    <t>229</t>
  </si>
  <si>
    <t>231</t>
  </si>
  <si>
    <t>232</t>
  </si>
  <si>
    <t>233</t>
  </si>
  <si>
    <t>234</t>
  </si>
  <si>
    <t>235</t>
  </si>
  <si>
    <t>236</t>
  </si>
  <si>
    <t>237</t>
  </si>
  <si>
    <t>Наименование главного администратора доходов бюджета</t>
  </si>
  <si>
    <t>Нормативы распределения доходов в бюджет, %</t>
  </si>
  <si>
    <t>Федеральная налоговая служба</t>
  </si>
  <si>
    <t>Администрация города Минусинска</t>
  </si>
  <si>
    <t>Федеральная служба по надзору в сфере природопользования</t>
  </si>
  <si>
    <t>управление образования администрации города Минусинска</t>
  </si>
  <si>
    <t>Главное управление Министерства внутренних дел Российской Федерации по Красноярскому краю</t>
  </si>
  <si>
    <t>Служба по ветеринарному надзору Красноярского края</t>
  </si>
  <si>
    <t>Управление социальной защиты населения администрации города Минусинска</t>
  </si>
  <si>
    <t>Финансовое управление администрации города Минусинска</t>
  </si>
  <si>
    <t>238</t>
  </si>
  <si>
    <t>239</t>
  </si>
  <si>
    <t>241</t>
  </si>
  <si>
    <t>242</t>
  </si>
  <si>
    <t>243</t>
  </si>
  <si>
    <t>244</t>
  </si>
  <si>
    <t>245</t>
  </si>
  <si>
    <t>246</t>
  </si>
  <si>
    <t>247</t>
  </si>
  <si>
    <t>248</t>
  </si>
  <si>
    <t>249</t>
  </si>
  <si>
    <t>Невыясненные поступления, зачисляемые в бюджеты городских округов</t>
  </si>
  <si>
    <t>Невыясненные поступления</t>
  </si>
  <si>
    <t>251</t>
  </si>
  <si>
    <t>252</t>
  </si>
  <si>
    <t>253</t>
  </si>
  <si>
    <t>254</t>
  </si>
  <si>
    <t>2020 год</t>
  </si>
  <si>
    <t>код вида доходв бюджета</t>
  </si>
  <si>
    <t>код подвида доходов бюджета</t>
  </si>
  <si>
    <t>Показатели прогноза доходов бюджета</t>
  </si>
  <si>
    <t>064</t>
  </si>
  <si>
    <t>041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</si>
  <si>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</si>
  <si>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</si>
  <si>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</si>
  <si>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городских округов</t>
  </si>
  <si>
    <t>Плата за сбросы загрязняющих веществ в водные объекты</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</si>
  <si>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</si>
  <si>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</si>
  <si>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Федеральное казначейство</t>
  </si>
  <si>
    <t>7649</t>
  </si>
  <si>
    <t>Субсидия бюджетам городских округов на поддержку отрасли культуры</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</si>
  <si>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</si>
  <si>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7395</t>
  </si>
  <si>
    <t>7418</t>
  </si>
  <si>
    <t xml:space="preserve">Прочие доходы от оказания платных услуг (работ) получателями средств бюджетов городских округов (МКУ "УГХ")
</t>
  </si>
  <si>
    <t>1035</t>
  </si>
  <si>
    <t>Прочие субсидии бюджетам городских округов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</si>
  <si>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7402</t>
  </si>
  <si>
    <t>Прочие межбюджетные трансферты, передаваемые бюджетам городских округов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t>
  </si>
  <si>
    <t xml:space="preserve">Дотации бюджетам городских округов на выравнивание бюджетной обеспеченности из бюджета субъекта Российской Федерации
</t>
  </si>
  <si>
    <t>275</t>
  </si>
  <si>
    <t>Субвенции бюджетам городских округов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t>
  </si>
  <si>
    <t>Налог на доходы физических лиц в части суммы налога, превышающей 650 000 рублей, относящейся к части налоговой базы, превышающей 5 000 000 рублей</t>
  </si>
  <si>
    <t>312</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</si>
  <si>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(МКУ "УГХ")</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</si>
  <si>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(МКУ "ЦБ")</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</si>
  <si>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(МКУ АГМ)</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</si>
  <si>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рекламных конструкций)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</si>
  <si>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(отдел имущественных отношений)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</si>
  <si>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(МКУ "ЗиГ")</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</si>
  <si>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(пени)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</si>
</sst>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_(&quot;$&quot;* #,##0.00_);_(&quot;$&quot;* \(#,##0.00\);_(&quot;$&quot;* &quot;-&quot;??_);_(@_)"/>
    <numFmt numFmtId="176" formatCode="_(&quot;$&quot;* #,##0_);_(&quot;$&quot;* \(#,##0\);_(&quot;$&quot;* &quot;-&quot;_);_(@_)"/>
    <numFmt numFmtId="177" formatCode="_(* #,##0.00_);_(* \(#,##0.00\);_(* &quot;-&quot;??_);_(@_)"/>
    <numFmt numFmtId="178" formatCode="_(* #,##0_);_(* \(#,##0\);_(* &quot;-&quot;_);_(@_)"/>
    <numFmt numFmtId="179" formatCode="?"/>
  </numFmts>
  <fonts count="44">
    <font>
      <sz val="10"/>
      <name val="Arial Cyr"/>
      <family val="0"/>
    </font>
    <font>
      <b/>
      <sz val="10"/>
      <name val="Arial Cyr"/>
      <family val="0"/>
    </font>
    <font>
      <b/>
      <sz val="10"/>
      <name val="Times New Roman"/>
      <family val="1"/>
    </font>
    <font>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4">
    <xf numFmtId="0" fontId="0" fillId="0" borderId="0" xfId="0" applyAlignment="1">
      <alignment/>
    </xf>
    <xf numFmtId="0" fontId="1" fillId="0" borderId="0" xfId="0" applyFont="1" applyFill="1" applyAlignment="1" quotePrefix="1">
      <alignment wrapText="1"/>
    </xf>
    <xf numFmtId="49" fontId="1" fillId="0" borderId="0" xfId="0" applyNumberFormat="1" applyFont="1" applyFill="1" applyAlignment="1" quotePrefix="1">
      <alignment wrapText="1"/>
    </xf>
    <xf numFmtId="0" fontId="1" fillId="0" borderId="0" xfId="0" applyFont="1" applyFill="1" applyAlignment="1">
      <alignment wrapText="1"/>
    </xf>
    <xf numFmtId="0" fontId="1" fillId="0" borderId="10" xfId="0" applyFont="1" applyFill="1" applyBorder="1" applyAlignment="1" quotePrefix="1">
      <alignment wrapText="1"/>
    </xf>
    <xf numFmtId="0"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xf>
    <xf numFmtId="49" fontId="3" fillId="0" borderId="10" xfId="0" applyNumberFormat="1" applyFont="1" applyFill="1" applyBorder="1" applyAlignment="1">
      <alignment horizontal="center" vertical="top"/>
    </xf>
    <xf numFmtId="49" fontId="3" fillId="0" borderId="10" xfId="0" applyNumberFormat="1" applyFont="1" applyFill="1" applyBorder="1" applyAlignment="1">
      <alignment horizontal="center" vertical="top" wrapText="1"/>
    </xf>
    <xf numFmtId="4" fontId="2" fillId="0" borderId="10" xfId="0" applyNumberFormat="1" applyFont="1" applyFill="1" applyBorder="1" applyAlignment="1">
      <alignment vertical="top"/>
    </xf>
    <xf numFmtId="4" fontId="3" fillId="0" borderId="10" xfId="0" applyNumberFormat="1" applyFont="1" applyFill="1" applyBorder="1" applyAlignment="1">
      <alignment vertical="top"/>
    </xf>
    <xf numFmtId="49" fontId="2" fillId="0" borderId="10" xfId="0" applyNumberFormat="1" applyFont="1" applyFill="1" applyBorder="1" applyAlignment="1">
      <alignment horizontal="center" vertical="top" wrapText="1"/>
    </xf>
    <xf numFmtId="0" fontId="1" fillId="0" borderId="0" xfId="0" applyFont="1" applyFill="1" applyAlignment="1">
      <alignment/>
    </xf>
    <xf numFmtId="49" fontId="2" fillId="0" borderId="10" xfId="0" applyNumberFormat="1" applyFont="1" applyFill="1" applyBorder="1" applyAlignment="1">
      <alignment horizontal="center" vertical="top"/>
    </xf>
    <xf numFmtId="49" fontId="2" fillId="0" borderId="10" xfId="0" applyNumberFormat="1" applyFont="1" applyFill="1" applyBorder="1" applyAlignment="1">
      <alignment vertical="top" wrapText="1"/>
    </xf>
    <xf numFmtId="49"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4" fillId="0" borderId="0" xfId="0" applyFont="1" applyFill="1" applyAlignment="1">
      <alignment horizontal="center" wrapText="1"/>
    </xf>
    <xf numFmtId="0" fontId="3" fillId="0" borderId="10" xfId="0" applyNumberFormat="1" applyFont="1" applyFill="1" applyBorder="1" applyAlignment="1">
      <alignment horizontal="center" vertical="center" textRotation="90" wrapText="1"/>
    </xf>
    <xf numFmtId="0" fontId="3" fillId="0" borderId="10" xfId="0"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vertical="top"/>
    </xf>
    <xf numFmtId="4" fontId="3" fillId="0" borderId="0" xfId="0" applyNumberFormat="1" applyFont="1" applyFill="1" applyBorder="1" applyAlignment="1">
      <alignment vertical="top"/>
    </xf>
    <xf numFmtId="0" fontId="1" fillId="0" borderId="0" xfId="0" applyFont="1" applyFill="1" applyBorder="1" applyAlignment="1">
      <alignment/>
    </xf>
    <xf numFmtId="4" fontId="1" fillId="0" borderId="0" xfId="0" applyNumberFormat="1" applyFont="1" applyFill="1" applyBorder="1" applyAlignment="1">
      <alignment/>
    </xf>
    <xf numFmtId="0" fontId="3" fillId="0" borderId="12" xfId="0" applyNumberFormat="1" applyFont="1" applyFill="1" applyBorder="1" applyAlignment="1">
      <alignment horizontal="left" vertical="top" wrapText="1"/>
    </xf>
    <xf numFmtId="49" fontId="3" fillId="0" borderId="10" xfId="0" applyNumberFormat="1" applyFont="1" applyFill="1" applyBorder="1" applyAlignment="1">
      <alignment vertical="top" wrapText="1"/>
    </xf>
    <xf numFmtId="174" fontId="3" fillId="0" borderId="10" xfId="0" applyNumberFormat="1" applyFont="1" applyFill="1" applyBorder="1" applyAlignment="1">
      <alignment horizontal="left" vertical="top" wrapText="1"/>
    </xf>
    <xf numFmtId="0" fontId="0" fillId="0" borderId="0" xfId="0" applyFont="1" applyFill="1" applyBorder="1" applyAlignment="1">
      <alignment/>
    </xf>
    <xf numFmtId="0" fontId="0" fillId="0" borderId="0" xfId="0" applyFont="1" applyFill="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49" fontId="0" fillId="0" borderId="0" xfId="0" applyNumberFormat="1" applyFont="1" applyFill="1" applyAlignment="1">
      <alignment/>
    </xf>
    <xf numFmtId="11" fontId="3" fillId="0" borderId="10" xfId="0" applyNumberFormat="1" applyFont="1" applyFill="1" applyBorder="1" applyAlignment="1">
      <alignment horizontal="left" vertical="top" wrapText="1"/>
    </xf>
    <xf numFmtId="0" fontId="6" fillId="0" borderId="10" xfId="0" applyNumberFormat="1" applyFont="1" applyFill="1" applyBorder="1" applyAlignment="1" quotePrefix="1">
      <alignment horizontal="center" vertical="top"/>
    </xf>
    <xf numFmtId="0" fontId="6" fillId="0" borderId="10" xfId="0" applyNumberFormat="1" applyFont="1" applyFill="1" applyBorder="1" applyAlignment="1" quotePrefix="1">
      <alignment vertical="top" wrapText="1"/>
    </xf>
    <xf numFmtId="0" fontId="7" fillId="0" borderId="10" xfId="0" applyNumberFormat="1" applyFont="1" applyFill="1" applyBorder="1" applyAlignment="1" quotePrefix="1">
      <alignment horizontal="center" vertical="top"/>
    </xf>
    <xf numFmtId="0" fontId="7" fillId="0" borderId="10" xfId="0" applyNumberFormat="1" applyFont="1" applyFill="1" applyBorder="1" applyAlignment="1" quotePrefix="1">
      <alignment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10" xfId="0" applyNumberFormat="1" applyFont="1" applyFill="1" applyBorder="1" applyAlignment="1">
      <alignment horizontal="center" vertical="center" textRotation="90"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quotePrefix="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quotePrefix="1">
      <alignment horizontal="center" vertical="center" wrapText="1"/>
    </xf>
    <xf numFmtId="0" fontId="3" fillId="0" borderId="11" xfId="0" applyNumberFormat="1" applyFont="1" applyFill="1" applyBorder="1" applyAlignment="1">
      <alignment horizontal="center" vertical="center" textRotation="90"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12" xfId="0" applyFont="1" applyFill="1" applyBorder="1" applyAlignment="1">
      <alignment horizontal="center" wrapText="1"/>
    </xf>
    <xf numFmtId="0" fontId="3" fillId="0" borderId="12" xfId="0" applyNumberFormat="1" applyFont="1" applyFill="1" applyBorder="1" applyAlignment="1">
      <alignment horizontal="center" vertical="center" wrapText="1"/>
    </xf>
    <xf numFmtId="0" fontId="3" fillId="0" borderId="12" xfId="0" applyNumberFormat="1" applyFont="1" applyFill="1" applyBorder="1" applyAlignment="1" quotePrefix="1">
      <alignment horizontal="center" vertical="center" wrapText="1"/>
    </xf>
    <xf numFmtId="0" fontId="3" fillId="0" borderId="15" xfId="0" applyNumberFormat="1" applyFont="1" applyFill="1" applyBorder="1" applyAlignment="1">
      <alignment horizontal="center" vertical="center" textRotation="90"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5" fillId="0" borderId="0" xfId="0" applyFont="1" applyFill="1" applyAlignment="1">
      <alignment horizontal="center" wrapText="1"/>
    </xf>
    <xf numFmtId="0" fontId="5" fillId="0" borderId="0" xfId="0" applyFont="1" applyFill="1" applyAlignment="1" quotePrefix="1">
      <alignment horizontal="center" wrapText="1"/>
    </xf>
    <xf numFmtId="0" fontId="0" fillId="0" borderId="10" xfId="0" applyFont="1" applyFill="1" applyBorder="1" applyAlignment="1">
      <alignment wrapText="1"/>
    </xf>
    <xf numFmtId="0" fontId="3" fillId="0" borderId="17" xfId="0" applyNumberFormat="1" applyFont="1" applyFill="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Y286"/>
  <sheetViews>
    <sheetView tabSelected="1" zoomScale="75" zoomScaleNormal="75" zoomScaleSheetLayoutView="100" zoomScalePageLayoutView="0" workbookViewId="0" topLeftCell="A1">
      <selection activeCell="J18" sqref="J18"/>
    </sheetView>
  </sheetViews>
  <sheetFormatPr defaultColWidth="9.00390625" defaultRowHeight="12.75"/>
  <cols>
    <col min="1" max="1" width="3.625" style="33" customWidth="1"/>
    <col min="2" max="2" width="4.375" style="36" customWidth="1"/>
    <col min="3" max="3" width="2.625" style="36" customWidth="1"/>
    <col min="4" max="4" width="3.625" style="36" customWidth="1"/>
    <col min="5" max="5" width="3.00390625" style="36" customWidth="1"/>
    <col min="6" max="6" width="4.25390625" style="36" customWidth="1"/>
    <col min="7" max="7" width="4.125" style="36" customWidth="1"/>
    <col min="8" max="8" width="5.125" style="36" customWidth="1"/>
    <col min="9" max="9" width="3.875" style="36" customWidth="1"/>
    <col min="10" max="10" width="54.375" style="36" customWidth="1"/>
    <col min="11" max="11" width="20.625" style="36" customWidth="1"/>
    <col min="12" max="15" width="6.375" style="36" customWidth="1"/>
    <col min="16" max="17" width="14.125" style="36" customWidth="1"/>
    <col min="18" max="20" width="14.125" style="33" customWidth="1"/>
    <col min="21" max="22" width="12.75390625" style="32" bestFit="1" customWidth="1"/>
    <col min="23" max="23" width="11.00390625" style="32" customWidth="1"/>
    <col min="24" max="25" width="9.125" style="32" customWidth="1"/>
    <col min="26" max="16384" width="9.125" style="33" customWidth="1"/>
  </cols>
  <sheetData>
    <row r="2" spans="1:25" s="3" customFormat="1" ht="11.25" customHeight="1">
      <c r="A2" s="1"/>
      <c r="B2" s="2"/>
      <c r="C2" s="2"/>
      <c r="D2" s="2"/>
      <c r="E2" s="2"/>
      <c r="F2" s="2"/>
      <c r="G2" s="2"/>
      <c r="H2" s="2"/>
      <c r="I2" s="2"/>
      <c r="J2" s="2"/>
      <c r="K2" s="2"/>
      <c r="L2" s="2"/>
      <c r="M2" s="2"/>
      <c r="N2" s="2"/>
      <c r="O2" s="2"/>
      <c r="P2" s="2"/>
      <c r="Q2" s="2"/>
      <c r="R2" s="1"/>
      <c r="S2" s="1"/>
      <c r="T2" s="1"/>
      <c r="U2" s="23"/>
      <c r="V2" s="23"/>
      <c r="W2" s="23"/>
      <c r="X2" s="23"/>
      <c r="Y2" s="23"/>
    </row>
    <row r="3" spans="1:25" s="3" customFormat="1" ht="15.75" customHeight="1">
      <c r="A3" s="60" t="s">
        <v>151</v>
      </c>
      <c r="B3" s="61"/>
      <c r="C3" s="61"/>
      <c r="D3" s="61"/>
      <c r="E3" s="61"/>
      <c r="F3" s="61"/>
      <c r="G3" s="61"/>
      <c r="H3" s="61"/>
      <c r="I3" s="61"/>
      <c r="J3" s="61"/>
      <c r="K3" s="61"/>
      <c r="L3" s="61"/>
      <c r="M3" s="61"/>
      <c r="N3" s="61"/>
      <c r="O3" s="61"/>
      <c r="P3" s="61"/>
      <c r="Q3" s="61"/>
      <c r="R3" s="61"/>
      <c r="S3" s="61"/>
      <c r="T3" s="61"/>
      <c r="U3" s="23"/>
      <c r="V3" s="23"/>
      <c r="W3" s="23"/>
      <c r="X3" s="23"/>
      <c r="Y3" s="23"/>
    </row>
    <row r="4" spans="1:25" s="3" customFormat="1" ht="9" customHeight="1">
      <c r="A4" s="1"/>
      <c r="B4" s="2"/>
      <c r="C4" s="2"/>
      <c r="D4" s="2"/>
      <c r="E4" s="2"/>
      <c r="F4" s="2"/>
      <c r="G4" s="2"/>
      <c r="H4" s="2"/>
      <c r="I4" s="2"/>
      <c r="J4" s="2"/>
      <c r="K4" s="2"/>
      <c r="L4" s="2"/>
      <c r="M4" s="2"/>
      <c r="N4" s="2"/>
      <c r="O4" s="2"/>
      <c r="P4" s="2"/>
      <c r="Q4" s="2"/>
      <c r="R4" s="1"/>
      <c r="S4" s="1"/>
      <c r="T4" s="1"/>
      <c r="U4" s="23"/>
      <c r="V4" s="23"/>
      <c r="W4" s="23"/>
      <c r="X4" s="23"/>
      <c r="Y4" s="23"/>
    </row>
    <row r="5" spans="1:25" s="3" customFormat="1" ht="17.25" customHeight="1">
      <c r="A5" s="1"/>
      <c r="B5" s="2"/>
      <c r="C5" s="2"/>
      <c r="D5" s="2"/>
      <c r="E5" s="2"/>
      <c r="F5" s="2"/>
      <c r="G5" s="2"/>
      <c r="H5" s="2"/>
      <c r="I5" s="2"/>
      <c r="J5" s="2"/>
      <c r="K5" s="2"/>
      <c r="L5" s="2"/>
      <c r="M5" s="2"/>
      <c r="N5" s="2"/>
      <c r="O5" s="2"/>
      <c r="P5" s="2"/>
      <c r="Q5" s="2"/>
      <c r="R5" s="1"/>
      <c r="S5" s="1"/>
      <c r="T5" s="20" t="s">
        <v>307</v>
      </c>
      <c r="U5" s="23"/>
      <c r="V5" s="23"/>
      <c r="W5" s="23"/>
      <c r="X5" s="23"/>
      <c r="Y5" s="23"/>
    </row>
    <row r="6" spans="1:25" s="3" customFormat="1" ht="17.25" customHeight="1">
      <c r="A6" s="45" t="s">
        <v>306</v>
      </c>
      <c r="B6" s="48" t="s">
        <v>305</v>
      </c>
      <c r="C6" s="62"/>
      <c r="D6" s="62"/>
      <c r="E6" s="62"/>
      <c r="F6" s="62"/>
      <c r="G6" s="62"/>
      <c r="H6" s="62"/>
      <c r="I6" s="62"/>
      <c r="J6" s="46" t="s">
        <v>422</v>
      </c>
      <c r="K6" s="46" t="s">
        <v>628</v>
      </c>
      <c r="L6" s="46" t="s">
        <v>629</v>
      </c>
      <c r="M6" s="62"/>
      <c r="N6" s="62"/>
      <c r="O6" s="62"/>
      <c r="P6" s="46" t="s">
        <v>34</v>
      </c>
      <c r="Q6" s="46" t="s">
        <v>35</v>
      </c>
      <c r="R6" s="51" t="s">
        <v>658</v>
      </c>
      <c r="S6" s="52"/>
      <c r="T6" s="53"/>
      <c r="U6" s="23"/>
      <c r="V6" s="23"/>
      <c r="W6" s="23"/>
      <c r="X6" s="23"/>
      <c r="Y6" s="23"/>
    </row>
    <row r="7" spans="1:25" s="3" customFormat="1" ht="27.75" customHeight="1">
      <c r="A7" s="62"/>
      <c r="B7" s="62"/>
      <c r="C7" s="62"/>
      <c r="D7" s="62"/>
      <c r="E7" s="62"/>
      <c r="F7" s="62"/>
      <c r="G7" s="62"/>
      <c r="H7" s="62"/>
      <c r="I7" s="62"/>
      <c r="J7" s="62"/>
      <c r="K7" s="62"/>
      <c r="L7" s="62"/>
      <c r="M7" s="62"/>
      <c r="N7" s="62"/>
      <c r="O7" s="62"/>
      <c r="P7" s="62"/>
      <c r="Q7" s="62"/>
      <c r="R7" s="54" t="s">
        <v>521</v>
      </c>
      <c r="S7" s="46" t="s">
        <v>155</v>
      </c>
      <c r="T7" s="46" t="s">
        <v>33</v>
      </c>
      <c r="U7" s="23"/>
      <c r="V7" s="23"/>
      <c r="W7" s="23"/>
      <c r="X7" s="23"/>
      <c r="Y7" s="23"/>
    </row>
    <row r="8" spans="1:25" s="3" customFormat="1" ht="54.75" customHeight="1">
      <c r="A8" s="62"/>
      <c r="B8" s="56" t="s">
        <v>0</v>
      </c>
      <c r="C8" s="48" t="s">
        <v>656</v>
      </c>
      <c r="D8" s="49"/>
      <c r="E8" s="49"/>
      <c r="F8" s="49"/>
      <c r="G8" s="49"/>
      <c r="H8" s="48" t="s">
        <v>657</v>
      </c>
      <c r="I8" s="58"/>
      <c r="J8" s="62"/>
      <c r="K8" s="62"/>
      <c r="L8" s="50" t="s">
        <v>655</v>
      </c>
      <c r="M8" s="50" t="s">
        <v>521</v>
      </c>
      <c r="N8" s="50" t="s">
        <v>155</v>
      </c>
      <c r="O8" s="50" t="s">
        <v>33</v>
      </c>
      <c r="P8" s="62"/>
      <c r="Q8" s="62"/>
      <c r="R8" s="54"/>
      <c r="S8" s="46"/>
      <c r="T8" s="46"/>
      <c r="U8" s="23"/>
      <c r="V8" s="23"/>
      <c r="W8" s="23"/>
      <c r="X8" s="23"/>
      <c r="Y8" s="23"/>
    </row>
    <row r="9" spans="1:25" s="3" customFormat="1" ht="108" customHeight="1">
      <c r="A9" s="62"/>
      <c r="B9" s="57"/>
      <c r="C9" s="21" t="s">
        <v>1</v>
      </c>
      <c r="D9" s="21" t="s">
        <v>2</v>
      </c>
      <c r="E9" s="21" t="s">
        <v>3</v>
      </c>
      <c r="F9" s="21" t="s">
        <v>4</v>
      </c>
      <c r="G9" s="21" t="s">
        <v>5</v>
      </c>
      <c r="H9" s="21" t="s">
        <v>6</v>
      </c>
      <c r="I9" s="21" t="s">
        <v>7</v>
      </c>
      <c r="J9" s="62"/>
      <c r="K9" s="62"/>
      <c r="L9" s="63"/>
      <c r="M9" s="63"/>
      <c r="N9" s="63"/>
      <c r="O9" s="59"/>
      <c r="P9" s="62"/>
      <c r="Q9" s="62"/>
      <c r="R9" s="55"/>
      <c r="S9" s="47"/>
      <c r="T9" s="47"/>
      <c r="U9" s="24"/>
      <c r="V9" s="24"/>
      <c r="W9" s="24"/>
      <c r="X9" s="23"/>
      <c r="Y9" s="23"/>
    </row>
    <row r="10" spans="1:25" s="3" customFormat="1" ht="13.5" customHeight="1">
      <c r="A10" s="4"/>
      <c r="B10" s="5">
        <v>1</v>
      </c>
      <c r="C10" s="5">
        <v>2</v>
      </c>
      <c r="D10" s="5">
        <v>3</v>
      </c>
      <c r="E10" s="5">
        <v>4</v>
      </c>
      <c r="F10" s="5">
        <v>5</v>
      </c>
      <c r="G10" s="5">
        <v>6</v>
      </c>
      <c r="H10" s="5">
        <v>7</v>
      </c>
      <c r="I10" s="5">
        <v>8</v>
      </c>
      <c r="J10" s="5">
        <v>9</v>
      </c>
      <c r="K10" s="5">
        <v>10</v>
      </c>
      <c r="L10" s="5">
        <v>11</v>
      </c>
      <c r="M10" s="5">
        <v>12</v>
      </c>
      <c r="N10" s="5">
        <v>13</v>
      </c>
      <c r="O10" s="5">
        <v>14</v>
      </c>
      <c r="P10" s="5">
        <v>15</v>
      </c>
      <c r="Q10" s="5">
        <v>16</v>
      </c>
      <c r="R10" s="5">
        <v>17</v>
      </c>
      <c r="S10" s="5">
        <v>18</v>
      </c>
      <c r="T10" s="22">
        <v>19</v>
      </c>
      <c r="U10" s="23"/>
      <c r="V10" s="23"/>
      <c r="W10" s="23"/>
      <c r="X10" s="23"/>
      <c r="Y10" s="23"/>
    </row>
    <row r="11" spans="1:23" ht="14.25" customHeight="1">
      <c r="A11" s="6" t="s">
        <v>314</v>
      </c>
      <c r="B11" s="13" t="s">
        <v>310</v>
      </c>
      <c r="C11" s="13" t="s">
        <v>314</v>
      </c>
      <c r="D11" s="13" t="s">
        <v>308</v>
      </c>
      <c r="E11" s="13" t="s">
        <v>308</v>
      </c>
      <c r="F11" s="13" t="s">
        <v>310</v>
      </c>
      <c r="G11" s="13" t="s">
        <v>308</v>
      </c>
      <c r="H11" s="13" t="s">
        <v>311</v>
      </c>
      <c r="I11" s="13" t="s">
        <v>310</v>
      </c>
      <c r="J11" s="14" t="s">
        <v>315</v>
      </c>
      <c r="K11" s="14"/>
      <c r="L11" s="14"/>
      <c r="M11" s="14"/>
      <c r="N11" s="14"/>
      <c r="O11" s="14"/>
      <c r="P11" s="9">
        <f>P12+P22+P28+P41+P49+P56+P60+P88+P96+P109+P118+P172</f>
        <v>300245.69</v>
      </c>
      <c r="Q11" s="9">
        <f>Q12+Q22+Q28+Q41+Q49+Q56+Q60+Q88+Q96+Q109+Q118+Q172</f>
        <v>455752.51</v>
      </c>
      <c r="R11" s="9">
        <f>R12+R22+R28+R41+R49+R56+R60+R88+R96+R109+R118+R172</f>
        <v>539229.9999999999</v>
      </c>
      <c r="S11" s="9">
        <f>S12+S22+S28+S41+S49+S56+S60+S88+S96+S109+S118+S172</f>
        <v>576601</v>
      </c>
      <c r="T11" s="9">
        <f>T12+T22+T28+T41+T49+T56+T60+T88+T96+T109+T118+T172</f>
        <v>614881.7999999999</v>
      </c>
      <c r="U11" s="25"/>
      <c r="V11" s="25"/>
      <c r="W11" s="25"/>
    </row>
    <row r="12" spans="1:23" ht="25.5">
      <c r="A12" s="6" t="s">
        <v>354</v>
      </c>
      <c r="B12" s="13" t="s">
        <v>373</v>
      </c>
      <c r="C12" s="13" t="s">
        <v>314</v>
      </c>
      <c r="D12" s="13" t="s">
        <v>319</v>
      </c>
      <c r="E12" s="13" t="s">
        <v>308</v>
      </c>
      <c r="F12" s="13" t="s">
        <v>310</v>
      </c>
      <c r="G12" s="13" t="s">
        <v>308</v>
      </c>
      <c r="H12" s="13" t="s">
        <v>311</v>
      </c>
      <c r="I12" s="13" t="s">
        <v>310</v>
      </c>
      <c r="J12" s="14" t="s">
        <v>438</v>
      </c>
      <c r="K12" s="30" t="s">
        <v>630</v>
      </c>
      <c r="L12" s="14"/>
      <c r="M12" s="14"/>
      <c r="N12" s="14"/>
      <c r="O12" s="14"/>
      <c r="P12" s="9">
        <f>P13+P16</f>
        <v>204200.85000000003</v>
      </c>
      <c r="Q12" s="9">
        <f>Q13+Q16</f>
        <v>302896.08</v>
      </c>
      <c r="R12" s="9">
        <f>R13+R16</f>
        <v>321813.02</v>
      </c>
      <c r="S12" s="9">
        <f>S13+S16</f>
        <v>338641.79000000004</v>
      </c>
      <c r="T12" s="9">
        <f>T13+T16</f>
        <v>364099.3</v>
      </c>
      <c r="U12" s="34"/>
      <c r="V12" s="34"/>
      <c r="W12" s="34"/>
    </row>
    <row r="13" spans="1:21" ht="25.5">
      <c r="A13" s="6" t="s">
        <v>375</v>
      </c>
      <c r="B13" s="13" t="s">
        <v>373</v>
      </c>
      <c r="C13" s="13" t="s">
        <v>314</v>
      </c>
      <c r="D13" s="13" t="s">
        <v>319</v>
      </c>
      <c r="E13" s="13" t="s">
        <v>319</v>
      </c>
      <c r="F13" s="13" t="s">
        <v>310</v>
      </c>
      <c r="G13" s="13" t="s">
        <v>308</v>
      </c>
      <c r="H13" s="13" t="s">
        <v>311</v>
      </c>
      <c r="I13" s="13" t="s">
        <v>321</v>
      </c>
      <c r="J13" s="15" t="s">
        <v>376</v>
      </c>
      <c r="K13" s="30" t="s">
        <v>630</v>
      </c>
      <c r="L13" s="15"/>
      <c r="M13" s="15"/>
      <c r="N13" s="15"/>
      <c r="O13" s="15"/>
      <c r="P13" s="10">
        <f aca="true" t="shared" si="0" ref="P13:T14">P14</f>
        <v>9840.61</v>
      </c>
      <c r="Q13" s="10">
        <f t="shared" si="0"/>
        <v>12050</v>
      </c>
      <c r="R13" s="10">
        <f t="shared" si="0"/>
        <v>12689.9</v>
      </c>
      <c r="S13" s="10">
        <f t="shared" si="0"/>
        <v>13287.3</v>
      </c>
      <c r="T13" s="10">
        <f t="shared" si="0"/>
        <v>13954.1</v>
      </c>
      <c r="U13" s="35"/>
    </row>
    <row r="14" spans="1:21" ht="37.5" customHeight="1">
      <c r="A14" s="6" t="s">
        <v>377</v>
      </c>
      <c r="B14" s="7" t="s">
        <v>373</v>
      </c>
      <c r="C14" s="7" t="s">
        <v>314</v>
      </c>
      <c r="D14" s="7" t="s">
        <v>319</v>
      </c>
      <c r="E14" s="7" t="s">
        <v>319</v>
      </c>
      <c r="F14" s="7" t="s">
        <v>439</v>
      </c>
      <c r="G14" s="7" t="s">
        <v>308</v>
      </c>
      <c r="H14" s="7" t="s">
        <v>311</v>
      </c>
      <c r="I14" s="7" t="s">
        <v>321</v>
      </c>
      <c r="J14" s="15" t="s">
        <v>482</v>
      </c>
      <c r="K14" s="30" t="s">
        <v>630</v>
      </c>
      <c r="L14" s="15"/>
      <c r="M14" s="15"/>
      <c r="N14" s="15"/>
      <c r="O14" s="15"/>
      <c r="P14" s="10">
        <f t="shared" si="0"/>
        <v>9840.61</v>
      </c>
      <c r="Q14" s="10">
        <f t="shared" si="0"/>
        <v>12050</v>
      </c>
      <c r="R14" s="10">
        <f t="shared" si="0"/>
        <v>12689.9</v>
      </c>
      <c r="S14" s="10">
        <f t="shared" si="0"/>
        <v>13287.3</v>
      </c>
      <c r="T14" s="10">
        <f t="shared" si="0"/>
        <v>13954.1</v>
      </c>
      <c r="U14" s="35"/>
    </row>
    <row r="15" spans="1:22" ht="50.25" customHeight="1">
      <c r="A15" s="6" t="s">
        <v>378</v>
      </c>
      <c r="B15" s="7" t="s">
        <v>373</v>
      </c>
      <c r="C15" s="7" t="s">
        <v>314</v>
      </c>
      <c r="D15" s="7" t="s">
        <v>319</v>
      </c>
      <c r="E15" s="7" t="s">
        <v>319</v>
      </c>
      <c r="F15" s="7" t="s">
        <v>357</v>
      </c>
      <c r="G15" s="7" t="s">
        <v>322</v>
      </c>
      <c r="H15" s="7" t="s">
        <v>311</v>
      </c>
      <c r="I15" s="7" t="s">
        <v>321</v>
      </c>
      <c r="J15" s="15" t="s">
        <v>481</v>
      </c>
      <c r="K15" s="30" t="s">
        <v>630</v>
      </c>
      <c r="L15" s="15" t="s">
        <v>383</v>
      </c>
      <c r="M15" s="15" t="s">
        <v>383</v>
      </c>
      <c r="N15" s="15" t="s">
        <v>383</v>
      </c>
      <c r="O15" s="15" t="s">
        <v>383</v>
      </c>
      <c r="P15" s="10">
        <v>9840.61</v>
      </c>
      <c r="Q15" s="10">
        <v>12050</v>
      </c>
      <c r="R15" s="10">
        <v>12689.9</v>
      </c>
      <c r="S15" s="10">
        <v>13287.3</v>
      </c>
      <c r="T15" s="10">
        <v>13954.1</v>
      </c>
      <c r="V15" s="35"/>
    </row>
    <row r="16" spans="1:23" ht="28.5" customHeight="1">
      <c r="A16" s="6" t="s">
        <v>379</v>
      </c>
      <c r="B16" s="7" t="s">
        <v>373</v>
      </c>
      <c r="C16" s="7" t="s">
        <v>314</v>
      </c>
      <c r="D16" s="7" t="s">
        <v>319</v>
      </c>
      <c r="E16" s="7" t="s">
        <v>322</v>
      </c>
      <c r="F16" s="7" t="s">
        <v>310</v>
      </c>
      <c r="G16" s="7" t="s">
        <v>319</v>
      </c>
      <c r="H16" s="7" t="s">
        <v>311</v>
      </c>
      <c r="I16" s="7" t="s">
        <v>321</v>
      </c>
      <c r="J16" s="15" t="s">
        <v>381</v>
      </c>
      <c r="K16" s="30" t="s">
        <v>630</v>
      </c>
      <c r="L16" s="15"/>
      <c r="M16" s="15"/>
      <c r="N16" s="15"/>
      <c r="O16" s="15"/>
      <c r="P16" s="10">
        <f>SUM(P17:P21)</f>
        <v>194360.24000000002</v>
      </c>
      <c r="Q16" s="10">
        <f>SUM(Q17:Q21)</f>
        <v>290846.08</v>
      </c>
      <c r="R16" s="10">
        <f>SUM(R17:R21)</f>
        <v>309123.12</v>
      </c>
      <c r="S16" s="10">
        <f>SUM(S17:S21)</f>
        <v>325354.49000000005</v>
      </c>
      <c r="T16" s="10">
        <f>SUM(T17:T21)</f>
        <v>350145.2</v>
      </c>
      <c r="U16" s="26"/>
      <c r="V16" s="26"/>
      <c r="W16" s="26"/>
    </row>
    <row r="17" spans="1:22" ht="66" customHeight="1">
      <c r="A17" s="6" t="s">
        <v>380</v>
      </c>
      <c r="B17" s="7" t="s">
        <v>373</v>
      </c>
      <c r="C17" s="7" t="s">
        <v>314</v>
      </c>
      <c r="D17" s="7" t="s">
        <v>319</v>
      </c>
      <c r="E17" s="7" t="s">
        <v>322</v>
      </c>
      <c r="F17" s="7" t="s">
        <v>439</v>
      </c>
      <c r="G17" s="7" t="s">
        <v>319</v>
      </c>
      <c r="H17" s="7" t="s">
        <v>311</v>
      </c>
      <c r="I17" s="7" t="s">
        <v>321</v>
      </c>
      <c r="J17" s="16" t="s">
        <v>477</v>
      </c>
      <c r="K17" s="30" t="s">
        <v>630</v>
      </c>
      <c r="L17" s="16">
        <v>30</v>
      </c>
      <c r="M17" s="16">
        <v>30</v>
      </c>
      <c r="N17" s="16">
        <v>30</v>
      </c>
      <c r="O17" s="16">
        <v>30</v>
      </c>
      <c r="P17" s="10">
        <v>185298.53</v>
      </c>
      <c r="Q17" s="10">
        <v>280601.08</v>
      </c>
      <c r="R17" s="10">
        <f>295982.21-62.29</f>
        <v>295919.92000000004</v>
      </c>
      <c r="S17" s="10">
        <f>311638.98-62.29</f>
        <v>311576.69</v>
      </c>
      <c r="T17" s="10">
        <f>335809.69-62.29</f>
        <v>335747.4</v>
      </c>
      <c r="U17" s="34"/>
      <c r="V17" s="34"/>
    </row>
    <row r="18" spans="1:22" ht="102.75" customHeight="1">
      <c r="A18" s="6" t="s">
        <v>312</v>
      </c>
      <c r="B18" s="7" t="s">
        <v>373</v>
      </c>
      <c r="C18" s="7" t="s">
        <v>314</v>
      </c>
      <c r="D18" s="7" t="s">
        <v>319</v>
      </c>
      <c r="E18" s="7" t="s">
        <v>322</v>
      </c>
      <c r="F18" s="7" t="s">
        <v>332</v>
      </c>
      <c r="G18" s="7" t="s">
        <v>319</v>
      </c>
      <c r="H18" s="7" t="s">
        <v>311</v>
      </c>
      <c r="I18" s="7" t="s">
        <v>321</v>
      </c>
      <c r="J18" s="16" t="s">
        <v>478</v>
      </c>
      <c r="K18" s="30" t="s">
        <v>630</v>
      </c>
      <c r="L18" s="16">
        <v>30</v>
      </c>
      <c r="M18" s="16">
        <v>30</v>
      </c>
      <c r="N18" s="16">
        <v>30</v>
      </c>
      <c r="O18" s="16">
        <v>30</v>
      </c>
      <c r="P18" s="10">
        <v>3602.51</v>
      </c>
      <c r="Q18" s="10">
        <v>2330</v>
      </c>
      <c r="R18" s="10">
        <v>4024.3</v>
      </c>
      <c r="S18" s="10">
        <v>4182.4</v>
      </c>
      <c r="T18" s="10">
        <v>4346.8</v>
      </c>
      <c r="U18" s="34"/>
      <c r="V18" s="34"/>
    </row>
    <row r="19" spans="1:22" ht="37.5" customHeight="1">
      <c r="A19" s="6" t="s">
        <v>382</v>
      </c>
      <c r="B19" s="7" t="s">
        <v>373</v>
      </c>
      <c r="C19" s="7" t="s">
        <v>314</v>
      </c>
      <c r="D19" s="7" t="s">
        <v>319</v>
      </c>
      <c r="E19" s="7" t="s">
        <v>322</v>
      </c>
      <c r="F19" s="7" t="s">
        <v>335</v>
      </c>
      <c r="G19" s="7" t="s">
        <v>319</v>
      </c>
      <c r="H19" s="7" t="s">
        <v>311</v>
      </c>
      <c r="I19" s="7" t="s">
        <v>321</v>
      </c>
      <c r="J19" s="15" t="s">
        <v>479</v>
      </c>
      <c r="K19" s="30" t="s">
        <v>630</v>
      </c>
      <c r="L19" s="15" t="s">
        <v>349</v>
      </c>
      <c r="M19" s="15" t="s">
        <v>349</v>
      </c>
      <c r="N19" s="15" t="s">
        <v>349</v>
      </c>
      <c r="O19" s="15" t="s">
        <v>349</v>
      </c>
      <c r="P19" s="10">
        <v>2779.75</v>
      </c>
      <c r="Q19" s="10">
        <v>4675</v>
      </c>
      <c r="R19" s="10">
        <v>2998.5</v>
      </c>
      <c r="S19" s="10">
        <v>3112.7</v>
      </c>
      <c r="T19" s="10">
        <v>3231.4</v>
      </c>
      <c r="U19" s="34"/>
      <c r="V19" s="34"/>
    </row>
    <row r="20" spans="1:22" ht="75.75" customHeight="1">
      <c r="A20" s="6" t="s">
        <v>383</v>
      </c>
      <c r="B20" s="7" t="s">
        <v>373</v>
      </c>
      <c r="C20" s="7" t="s">
        <v>314</v>
      </c>
      <c r="D20" s="7" t="s">
        <v>319</v>
      </c>
      <c r="E20" s="7" t="s">
        <v>322</v>
      </c>
      <c r="F20" s="7" t="s">
        <v>363</v>
      </c>
      <c r="G20" s="7" t="s">
        <v>319</v>
      </c>
      <c r="H20" s="7" t="s">
        <v>311</v>
      </c>
      <c r="I20" s="7" t="s">
        <v>321</v>
      </c>
      <c r="J20" s="16" t="s">
        <v>480</v>
      </c>
      <c r="K20" s="30" t="s">
        <v>630</v>
      </c>
      <c r="L20" s="16">
        <v>15</v>
      </c>
      <c r="M20" s="16">
        <v>15</v>
      </c>
      <c r="N20" s="16">
        <v>15</v>
      </c>
      <c r="O20" s="16">
        <v>15</v>
      </c>
      <c r="P20" s="10">
        <v>2679.45</v>
      </c>
      <c r="Q20" s="10">
        <v>3240</v>
      </c>
      <c r="R20" s="10">
        <v>3879.1</v>
      </c>
      <c r="S20" s="10">
        <v>4018.7</v>
      </c>
      <c r="T20" s="10">
        <v>4175.5</v>
      </c>
      <c r="U20" s="34"/>
      <c r="V20" s="34"/>
    </row>
    <row r="21" spans="1:22" ht="38.25" customHeight="1">
      <c r="A21" s="6" t="s">
        <v>330</v>
      </c>
      <c r="B21" s="7" t="s">
        <v>373</v>
      </c>
      <c r="C21" s="38" t="s">
        <v>314</v>
      </c>
      <c r="D21" s="38" t="s">
        <v>319</v>
      </c>
      <c r="E21" s="38" t="s">
        <v>322</v>
      </c>
      <c r="F21" s="38" t="s">
        <v>472</v>
      </c>
      <c r="G21" s="38" t="s">
        <v>319</v>
      </c>
      <c r="H21" s="38" t="s">
        <v>311</v>
      </c>
      <c r="I21" s="38" t="s">
        <v>321</v>
      </c>
      <c r="J21" s="39" t="s">
        <v>682</v>
      </c>
      <c r="K21" s="30" t="s">
        <v>630</v>
      </c>
      <c r="L21" s="16"/>
      <c r="M21" s="16">
        <v>26</v>
      </c>
      <c r="N21" s="16">
        <v>26</v>
      </c>
      <c r="O21" s="16">
        <v>26</v>
      </c>
      <c r="P21" s="10"/>
      <c r="Q21" s="10"/>
      <c r="R21" s="10">
        <v>2301.3</v>
      </c>
      <c r="S21" s="10">
        <v>2464</v>
      </c>
      <c r="T21" s="10">
        <v>2644.1</v>
      </c>
      <c r="U21" s="34"/>
      <c r="V21" s="34"/>
    </row>
    <row r="22" spans="1:20" ht="38.25" customHeight="1">
      <c r="A22" s="6" t="s">
        <v>316</v>
      </c>
      <c r="B22" s="13" t="s">
        <v>441</v>
      </c>
      <c r="C22" s="13" t="s">
        <v>314</v>
      </c>
      <c r="D22" s="13" t="s">
        <v>317</v>
      </c>
      <c r="E22" s="13" t="s">
        <v>308</v>
      </c>
      <c r="F22" s="13" t="s">
        <v>310</v>
      </c>
      <c r="G22" s="13" t="s">
        <v>308</v>
      </c>
      <c r="H22" s="13" t="s">
        <v>311</v>
      </c>
      <c r="I22" s="13" t="s">
        <v>310</v>
      </c>
      <c r="J22" s="17" t="s">
        <v>440</v>
      </c>
      <c r="K22" s="15" t="s">
        <v>668</v>
      </c>
      <c r="L22" s="17"/>
      <c r="M22" s="17"/>
      <c r="N22" s="17"/>
      <c r="O22" s="17"/>
      <c r="P22" s="9">
        <f>P23</f>
        <v>15646.119999999999</v>
      </c>
      <c r="Q22" s="9">
        <f>Q23</f>
        <v>21570.48</v>
      </c>
      <c r="R22" s="9">
        <f>R23</f>
        <v>24101.6</v>
      </c>
      <c r="S22" s="9">
        <f>S23</f>
        <v>24915.300000000003</v>
      </c>
      <c r="T22" s="9">
        <f>T23</f>
        <v>25901.3</v>
      </c>
    </row>
    <row r="23" spans="1:20" ht="25.5" customHeight="1">
      <c r="A23" s="6" t="s">
        <v>318</v>
      </c>
      <c r="B23" s="7" t="s">
        <v>441</v>
      </c>
      <c r="C23" s="7" t="s">
        <v>314</v>
      </c>
      <c r="D23" s="7" t="s">
        <v>317</v>
      </c>
      <c r="E23" s="7" t="s">
        <v>322</v>
      </c>
      <c r="F23" s="7" t="s">
        <v>310</v>
      </c>
      <c r="G23" s="7" t="s">
        <v>319</v>
      </c>
      <c r="H23" s="7" t="s">
        <v>311</v>
      </c>
      <c r="I23" s="7" t="s">
        <v>321</v>
      </c>
      <c r="J23" s="15" t="s">
        <v>320</v>
      </c>
      <c r="K23" s="15" t="s">
        <v>668</v>
      </c>
      <c r="L23" s="15"/>
      <c r="M23" s="15"/>
      <c r="N23" s="15"/>
      <c r="O23" s="15"/>
      <c r="P23" s="10">
        <f>SUM(P24:P27)</f>
        <v>15646.119999999999</v>
      </c>
      <c r="Q23" s="10">
        <f>SUM(Q24:Q27)</f>
        <v>21570.48</v>
      </c>
      <c r="R23" s="10">
        <f>SUM(R24:R27)</f>
        <v>24101.6</v>
      </c>
      <c r="S23" s="10">
        <f>SUM(S24:S27)</f>
        <v>24915.300000000003</v>
      </c>
      <c r="T23" s="10">
        <f>SUM(T24:T27)</f>
        <v>25901.3</v>
      </c>
    </row>
    <row r="24" spans="1:20" ht="64.5" customHeight="1">
      <c r="A24" s="6" t="s">
        <v>339</v>
      </c>
      <c r="B24" s="7" t="s">
        <v>441</v>
      </c>
      <c r="C24" s="7" t="s">
        <v>314</v>
      </c>
      <c r="D24" s="7" t="s">
        <v>317</v>
      </c>
      <c r="E24" s="7" t="s">
        <v>322</v>
      </c>
      <c r="F24" s="7" t="s">
        <v>442</v>
      </c>
      <c r="G24" s="7" t="s">
        <v>319</v>
      </c>
      <c r="H24" s="7" t="s">
        <v>311</v>
      </c>
      <c r="I24" s="7" t="s">
        <v>321</v>
      </c>
      <c r="J24" s="16" t="s">
        <v>483</v>
      </c>
      <c r="K24" s="15" t="s">
        <v>668</v>
      </c>
      <c r="L24" s="31">
        <v>2.5786</v>
      </c>
      <c r="M24" s="31">
        <v>2.5806</v>
      </c>
      <c r="N24" s="31">
        <v>2.5806</v>
      </c>
      <c r="O24" s="31">
        <v>2.5806</v>
      </c>
      <c r="P24" s="10">
        <v>7294.35</v>
      </c>
      <c r="Q24" s="10">
        <v>10128.9</v>
      </c>
      <c r="R24" s="10">
        <v>11066.6</v>
      </c>
      <c r="S24" s="10">
        <v>11454.1</v>
      </c>
      <c r="T24" s="10">
        <v>11991.8</v>
      </c>
    </row>
    <row r="25" spans="1:20" ht="90" customHeight="1">
      <c r="A25" s="6" t="s">
        <v>342</v>
      </c>
      <c r="B25" s="7" t="s">
        <v>441</v>
      </c>
      <c r="C25" s="7" t="s">
        <v>314</v>
      </c>
      <c r="D25" s="7" t="s">
        <v>317</v>
      </c>
      <c r="E25" s="7" t="s">
        <v>322</v>
      </c>
      <c r="F25" s="7" t="s">
        <v>443</v>
      </c>
      <c r="G25" s="7" t="s">
        <v>319</v>
      </c>
      <c r="H25" s="7" t="s">
        <v>311</v>
      </c>
      <c r="I25" s="7" t="s">
        <v>321</v>
      </c>
      <c r="J25" s="16" t="s">
        <v>484</v>
      </c>
      <c r="K25" s="15" t="s">
        <v>668</v>
      </c>
      <c r="L25" s="31">
        <v>2.5786</v>
      </c>
      <c r="M25" s="31">
        <v>2.5806</v>
      </c>
      <c r="N25" s="31">
        <v>2.5806</v>
      </c>
      <c r="O25" s="31">
        <v>2.5806</v>
      </c>
      <c r="P25" s="10">
        <v>50.36</v>
      </c>
      <c r="Q25" s="10">
        <v>63.61</v>
      </c>
      <c r="R25" s="10">
        <v>63.1</v>
      </c>
      <c r="S25" s="10">
        <v>64.6</v>
      </c>
      <c r="T25" s="10">
        <v>67</v>
      </c>
    </row>
    <row r="26" spans="1:20" ht="66" customHeight="1">
      <c r="A26" s="6" t="s">
        <v>344</v>
      </c>
      <c r="B26" s="7" t="s">
        <v>441</v>
      </c>
      <c r="C26" s="7" t="s">
        <v>314</v>
      </c>
      <c r="D26" s="7" t="s">
        <v>317</v>
      </c>
      <c r="E26" s="7" t="s">
        <v>322</v>
      </c>
      <c r="F26" s="7" t="s">
        <v>444</v>
      </c>
      <c r="G26" s="7" t="s">
        <v>319</v>
      </c>
      <c r="H26" s="7" t="s">
        <v>311</v>
      </c>
      <c r="I26" s="7" t="s">
        <v>321</v>
      </c>
      <c r="J26" s="16" t="s">
        <v>485</v>
      </c>
      <c r="K26" s="15" t="s">
        <v>668</v>
      </c>
      <c r="L26" s="31">
        <v>2.5786</v>
      </c>
      <c r="M26" s="31">
        <v>2.5806</v>
      </c>
      <c r="N26" s="31">
        <v>2.5806</v>
      </c>
      <c r="O26" s="31">
        <v>2.5806</v>
      </c>
      <c r="P26" s="10">
        <v>9726.2</v>
      </c>
      <c r="Q26" s="10">
        <v>13070.65</v>
      </c>
      <c r="R26" s="10">
        <v>14557.4</v>
      </c>
      <c r="S26" s="10">
        <v>15028.2</v>
      </c>
      <c r="T26" s="10">
        <v>15683.5</v>
      </c>
    </row>
    <row r="27" spans="1:20" ht="63.75" customHeight="1">
      <c r="A27" s="6" t="s">
        <v>352</v>
      </c>
      <c r="B27" s="7" t="s">
        <v>441</v>
      </c>
      <c r="C27" s="7" t="s">
        <v>314</v>
      </c>
      <c r="D27" s="7" t="s">
        <v>317</v>
      </c>
      <c r="E27" s="7" t="s">
        <v>322</v>
      </c>
      <c r="F27" s="7" t="s">
        <v>445</v>
      </c>
      <c r="G27" s="7" t="s">
        <v>319</v>
      </c>
      <c r="H27" s="7" t="s">
        <v>311</v>
      </c>
      <c r="I27" s="7" t="s">
        <v>321</v>
      </c>
      <c r="J27" s="16" t="s">
        <v>486</v>
      </c>
      <c r="K27" s="15" t="s">
        <v>668</v>
      </c>
      <c r="L27" s="31">
        <v>2.5786</v>
      </c>
      <c r="M27" s="31">
        <v>2.5806</v>
      </c>
      <c r="N27" s="31">
        <v>2.5806</v>
      </c>
      <c r="O27" s="31">
        <v>2.5806</v>
      </c>
      <c r="P27" s="10">
        <v>-1424.79</v>
      </c>
      <c r="Q27" s="10">
        <v>-1692.68</v>
      </c>
      <c r="R27" s="10">
        <v>-1585.5</v>
      </c>
      <c r="S27" s="10">
        <v>-1631.6</v>
      </c>
      <c r="T27" s="10">
        <v>-1841</v>
      </c>
    </row>
    <row r="28" spans="1:20" ht="25.5" customHeight="1">
      <c r="A28" s="6" t="s">
        <v>345</v>
      </c>
      <c r="B28" s="13" t="s">
        <v>373</v>
      </c>
      <c r="C28" s="40" t="s">
        <v>314</v>
      </c>
      <c r="D28" s="40" t="s">
        <v>334</v>
      </c>
      <c r="E28" s="40" t="s">
        <v>308</v>
      </c>
      <c r="F28" s="40" t="s">
        <v>310</v>
      </c>
      <c r="G28" s="40" t="s">
        <v>308</v>
      </c>
      <c r="H28" s="40" t="s">
        <v>311</v>
      </c>
      <c r="I28" s="40" t="s">
        <v>310</v>
      </c>
      <c r="J28" s="41" t="s">
        <v>446</v>
      </c>
      <c r="K28" s="30" t="s">
        <v>630</v>
      </c>
      <c r="L28" s="17"/>
      <c r="M28" s="17"/>
      <c r="N28" s="17"/>
      <c r="O28" s="17"/>
      <c r="P28" s="9">
        <f>P34+P37+P39+P29</f>
        <v>20759.39</v>
      </c>
      <c r="Q28" s="9">
        <f>Q34+Q37+Q39+Q29</f>
        <v>28957.44</v>
      </c>
      <c r="R28" s="9">
        <f>R34+R37+R39+R29</f>
        <v>82398.99</v>
      </c>
      <c r="S28" s="9">
        <f>S34+S37+S39+S29</f>
        <v>97707.41</v>
      </c>
      <c r="T28" s="9">
        <f>T34+T37+T39+T29</f>
        <v>105325.96999999999</v>
      </c>
    </row>
    <row r="29" spans="1:20" ht="25.5" customHeight="1">
      <c r="A29" s="6" t="s">
        <v>371</v>
      </c>
      <c r="B29" s="7" t="s">
        <v>373</v>
      </c>
      <c r="C29" s="40" t="s">
        <v>314</v>
      </c>
      <c r="D29" s="40" t="s">
        <v>334</v>
      </c>
      <c r="E29" s="40" t="s">
        <v>319</v>
      </c>
      <c r="F29" s="40" t="s">
        <v>310</v>
      </c>
      <c r="G29" s="40" t="s">
        <v>308</v>
      </c>
      <c r="H29" s="40" t="s">
        <v>311</v>
      </c>
      <c r="I29" s="40" t="s">
        <v>321</v>
      </c>
      <c r="J29" s="41" t="s">
        <v>61</v>
      </c>
      <c r="K29" s="30"/>
      <c r="L29" s="17"/>
      <c r="M29" s="17"/>
      <c r="N29" s="17"/>
      <c r="O29" s="17"/>
      <c r="P29" s="9">
        <f>P30+P32</f>
        <v>0</v>
      </c>
      <c r="Q29" s="9">
        <f>Q30+Q32</f>
        <v>0</v>
      </c>
      <c r="R29" s="9">
        <f>R30+R32</f>
        <v>73769</v>
      </c>
      <c r="S29" s="9">
        <f>S30+S32</f>
        <v>94202.1</v>
      </c>
      <c r="T29" s="9">
        <f>T30+T32</f>
        <v>101592.29999999999</v>
      </c>
    </row>
    <row r="30" spans="1:20" ht="28.5" customHeight="1">
      <c r="A30" s="6" t="s">
        <v>372</v>
      </c>
      <c r="B30" s="7" t="s">
        <v>373</v>
      </c>
      <c r="C30" s="38" t="s">
        <v>314</v>
      </c>
      <c r="D30" s="38" t="s">
        <v>334</v>
      </c>
      <c r="E30" s="38" t="s">
        <v>319</v>
      </c>
      <c r="F30" s="38" t="s">
        <v>439</v>
      </c>
      <c r="G30" s="38" t="s">
        <v>319</v>
      </c>
      <c r="H30" s="38" t="s">
        <v>311</v>
      </c>
      <c r="I30" s="38" t="s">
        <v>321</v>
      </c>
      <c r="J30" s="39" t="s">
        <v>62</v>
      </c>
      <c r="K30" s="30" t="s">
        <v>630</v>
      </c>
      <c r="L30" s="15"/>
      <c r="M30" s="15" t="s">
        <v>313</v>
      </c>
      <c r="N30" s="15" t="s">
        <v>313</v>
      </c>
      <c r="O30" s="15" t="s">
        <v>313</v>
      </c>
      <c r="P30" s="10">
        <f>SUM(P31:P31)</f>
        <v>0</v>
      </c>
      <c r="Q30" s="10">
        <f>SUM(Q31:Q31)</f>
        <v>0</v>
      </c>
      <c r="R30" s="10">
        <f>SUM(R31:R31)</f>
        <v>42474.6</v>
      </c>
      <c r="S30" s="10">
        <f>SUM(S31:S31)</f>
        <v>58813.3</v>
      </c>
      <c r="T30" s="10">
        <f>SUM(T31:T31)</f>
        <v>63976.7</v>
      </c>
    </row>
    <row r="31" spans="1:20" ht="30.75" customHeight="1">
      <c r="A31" s="6" t="s">
        <v>346</v>
      </c>
      <c r="B31" s="7" t="s">
        <v>373</v>
      </c>
      <c r="C31" s="38" t="s">
        <v>314</v>
      </c>
      <c r="D31" s="38" t="s">
        <v>334</v>
      </c>
      <c r="E31" s="38" t="s">
        <v>319</v>
      </c>
      <c r="F31" s="38" t="s">
        <v>63</v>
      </c>
      <c r="G31" s="38" t="s">
        <v>319</v>
      </c>
      <c r="H31" s="38" t="s">
        <v>311</v>
      </c>
      <c r="I31" s="38" t="s">
        <v>321</v>
      </c>
      <c r="J31" s="39" t="s">
        <v>62</v>
      </c>
      <c r="K31" s="30" t="s">
        <v>630</v>
      </c>
      <c r="L31" s="15"/>
      <c r="M31" s="15" t="s">
        <v>313</v>
      </c>
      <c r="N31" s="15" t="s">
        <v>313</v>
      </c>
      <c r="O31" s="15" t="s">
        <v>313</v>
      </c>
      <c r="P31" s="10"/>
      <c r="Q31" s="10"/>
      <c r="R31" s="10">
        <v>42474.6</v>
      </c>
      <c r="S31" s="10">
        <v>58813.3</v>
      </c>
      <c r="T31" s="10">
        <v>63976.7</v>
      </c>
    </row>
    <row r="32" spans="1:20" ht="39.75" customHeight="1">
      <c r="A32" s="6" t="s">
        <v>384</v>
      </c>
      <c r="B32" s="7" t="s">
        <v>373</v>
      </c>
      <c r="C32" s="38" t="s">
        <v>314</v>
      </c>
      <c r="D32" s="38" t="s">
        <v>334</v>
      </c>
      <c r="E32" s="38" t="s">
        <v>319</v>
      </c>
      <c r="F32" s="38" t="s">
        <v>332</v>
      </c>
      <c r="G32" s="38" t="s">
        <v>319</v>
      </c>
      <c r="H32" s="38" t="s">
        <v>311</v>
      </c>
      <c r="I32" s="38" t="s">
        <v>321</v>
      </c>
      <c r="J32" s="39" t="s">
        <v>64</v>
      </c>
      <c r="K32" s="30" t="s">
        <v>630</v>
      </c>
      <c r="L32" s="15"/>
      <c r="M32" s="15" t="s">
        <v>313</v>
      </c>
      <c r="N32" s="15" t="s">
        <v>313</v>
      </c>
      <c r="O32" s="15" t="s">
        <v>313</v>
      </c>
      <c r="P32" s="10">
        <f>SUM(P33:P33)</f>
        <v>0</v>
      </c>
      <c r="Q32" s="10">
        <f>SUM(Q33:Q33)</f>
        <v>0</v>
      </c>
      <c r="R32" s="10">
        <f>SUM(R33:R33)</f>
        <v>31294.4</v>
      </c>
      <c r="S32" s="10">
        <f>SUM(S33:S33)</f>
        <v>35388.8</v>
      </c>
      <c r="T32" s="10">
        <f>SUM(T33:T33)</f>
        <v>37615.6</v>
      </c>
    </row>
    <row r="33" spans="1:20" ht="49.5" customHeight="1">
      <c r="A33" s="6" t="s">
        <v>385</v>
      </c>
      <c r="B33" s="7" t="s">
        <v>373</v>
      </c>
      <c r="C33" s="38" t="s">
        <v>314</v>
      </c>
      <c r="D33" s="38" t="s">
        <v>334</v>
      </c>
      <c r="E33" s="38" t="s">
        <v>319</v>
      </c>
      <c r="F33" s="38" t="s">
        <v>297</v>
      </c>
      <c r="G33" s="38" t="s">
        <v>319</v>
      </c>
      <c r="H33" s="38" t="s">
        <v>311</v>
      </c>
      <c r="I33" s="38" t="s">
        <v>321</v>
      </c>
      <c r="J33" s="39" t="s">
        <v>65</v>
      </c>
      <c r="K33" s="30" t="s">
        <v>630</v>
      </c>
      <c r="L33" s="15"/>
      <c r="M33" s="15" t="s">
        <v>313</v>
      </c>
      <c r="N33" s="15" t="s">
        <v>313</v>
      </c>
      <c r="O33" s="15" t="s">
        <v>313</v>
      </c>
      <c r="P33" s="10"/>
      <c r="Q33" s="10"/>
      <c r="R33" s="10">
        <v>31294.4</v>
      </c>
      <c r="S33" s="10">
        <v>35388.8</v>
      </c>
      <c r="T33" s="10">
        <v>37615.6</v>
      </c>
    </row>
    <row r="34" spans="1:20" ht="25.5" customHeight="1">
      <c r="A34" s="6" t="s">
        <v>386</v>
      </c>
      <c r="B34" s="7" t="s">
        <v>373</v>
      </c>
      <c r="C34" s="7" t="s">
        <v>314</v>
      </c>
      <c r="D34" s="7" t="s">
        <v>334</v>
      </c>
      <c r="E34" s="7" t="s">
        <v>322</v>
      </c>
      <c r="F34" s="7" t="s">
        <v>310</v>
      </c>
      <c r="G34" s="7" t="s">
        <v>322</v>
      </c>
      <c r="H34" s="7" t="s">
        <v>311</v>
      </c>
      <c r="I34" s="7" t="s">
        <v>321</v>
      </c>
      <c r="J34" s="17" t="s">
        <v>447</v>
      </c>
      <c r="K34" s="30" t="s">
        <v>630</v>
      </c>
      <c r="L34" s="15"/>
      <c r="M34" s="15"/>
      <c r="N34" s="15"/>
      <c r="O34" s="15"/>
      <c r="P34" s="10">
        <f>P35+P36</f>
        <v>19881.7</v>
      </c>
      <c r="Q34" s="10">
        <f>Q35+Q36</f>
        <v>27950</v>
      </c>
      <c r="R34" s="10">
        <f>R35+R36</f>
        <v>5494</v>
      </c>
      <c r="S34" s="10">
        <f>S35+S36</f>
        <v>182.6</v>
      </c>
      <c r="T34" s="10">
        <f>T35+T36</f>
        <v>182.6</v>
      </c>
    </row>
    <row r="35" spans="1:20" ht="25.5" customHeight="1">
      <c r="A35" s="6" t="s">
        <v>360</v>
      </c>
      <c r="B35" s="7" t="s">
        <v>373</v>
      </c>
      <c r="C35" s="7" t="s">
        <v>314</v>
      </c>
      <c r="D35" s="7" t="s">
        <v>334</v>
      </c>
      <c r="E35" s="7" t="s">
        <v>322</v>
      </c>
      <c r="F35" s="7" t="s">
        <v>439</v>
      </c>
      <c r="G35" s="7" t="s">
        <v>322</v>
      </c>
      <c r="H35" s="7" t="s">
        <v>311</v>
      </c>
      <c r="I35" s="7" t="s">
        <v>321</v>
      </c>
      <c r="J35" s="15" t="s">
        <v>447</v>
      </c>
      <c r="K35" s="30" t="s">
        <v>630</v>
      </c>
      <c r="L35" s="15" t="s">
        <v>441</v>
      </c>
      <c r="M35" s="15"/>
      <c r="N35" s="15"/>
      <c r="O35" s="15"/>
      <c r="P35" s="10">
        <v>19876.49</v>
      </c>
      <c r="Q35" s="10">
        <v>27944.77</v>
      </c>
      <c r="R35" s="10">
        <v>5494</v>
      </c>
      <c r="S35" s="10">
        <v>182.6</v>
      </c>
      <c r="T35" s="10">
        <v>182.6</v>
      </c>
    </row>
    <row r="36" spans="1:20" ht="39.75" customHeight="1">
      <c r="A36" s="6" t="s">
        <v>374</v>
      </c>
      <c r="B36" s="7" t="s">
        <v>373</v>
      </c>
      <c r="C36" s="7" t="s">
        <v>314</v>
      </c>
      <c r="D36" s="7" t="s">
        <v>334</v>
      </c>
      <c r="E36" s="7" t="s">
        <v>322</v>
      </c>
      <c r="F36" s="7" t="s">
        <v>332</v>
      </c>
      <c r="G36" s="7" t="s">
        <v>322</v>
      </c>
      <c r="H36" s="7" t="s">
        <v>311</v>
      </c>
      <c r="I36" s="7" t="s">
        <v>321</v>
      </c>
      <c r="J36" s="15" t="s">
        <v>487</v>
      </c>
      <c r="K36" s="30" t="s">
        <v>630</v>
      </c>
      <c r="L36" s="15" t="s">
        <v>333</v>
      </c>
      <c r="M36" s="15"/>
      <c r="N36" s="15"/>
      <c r="O36" s="15"/>
      <c r="P36" s="10">
        <v>5.21</v>
      </c>
      <c r="Q36" s="10">
        <v>5.23</v>
      </c>
      <c r="R36" s="10">
        <v>0</v>
      </c>
      <c r="S36" s="10">
        <v>0</v>
      </c>
      <c r="T36" s="10">
        <v>0</v>
      </c>
    </row>
    <row r="37" spans="1:20" ht="25.5" customHeight="1">
      <c r="A37" s="6" t="s">
        <v>348</v>
      </c>
      <c r="B37" s="7" t="s">
        <v>373</v>
      </c>
      <c r="C37" s="7" t="s">
        <v>314</v>
      </c>
      <c r="D37" s="7" t="s">
        <v>334</v>
      </c>
      <c r="E37" s="7" t="s">
        <v>317</v>
      </c>
      <c r="F37" s="7" t="s">
        <v>310</v>
      </c>
      <c r="G37" s="7" t="s">
        <v>319</v>
      </c>
      <c r="H37" s="7" t="s">
        <v>311</v>
      </c>
      <c r="I37" s="7" t="s">
        <v>321</v>
      </c>
      <c r="J37" s="17" t="s">
        <v>448</v>
      </c>
      <c r="K37" s="30" t="s">
        <v>630</v>
      </c>
      <c r="L37" s="15"/>
      <c r="M37" s="15"/>
      <c r="N37" s="15"/>
      <c r="O37" s="15"/>
      <c r="P37" s="10">
        <f>SUM(P38:P38)</f>
        <v>574.44</v>
      </c>
      <c r="Q37" s="10">
        <f>SUM(Q38:Q38)</f>
        <v>577.44</v>
      </c>
      <c r="R37" s="10">
        <f>SUM(R38:R38)</f>
        <v>575.09</v>
      </c>
      <c r="S37" s="10">
        <f>SUM(S38:S38)</f>
        <v>607.31</v>
      </c>
      <c r="T37" s="10">
        <f>SUM(T38:T38)</f>
        <v>636.37</v>
      </c>
    </row>
    <row r="38" spans="1:20" ht="25.5" customHeight="1">
      <c r="A38" s="6" t="s">
        <v>387</v>
      </c>
      <c r="B38" s="7" t="s">
        <v>373</v>
      </c>
      <c r="C38" s="7" t="s">
        <v>314</v>
      </c>
      <c r="D38" s="7" t="s">
        <v>334</v>
      </c>
      <c r="E38" s="7" t="s">
        <v>317</v>
      </c>
      <c r="F38" s="7" t="s">
        <v>439</v>
      </c>
      <c r="G38" s="7" t="s">
        <v>319</v>
      </c>
      <c r="H38" s="7" t="s">
        <v>311</v>
      </c>
      <c r="I38" s="7" t="s">
        <v>321</v>
      </c>
      <c r="J38" s="15" t="s">
        <v>448</v>
      </c>
      <c r="K38" s="30" t="s">
        <v>630</v>
      </c>
      <c r="L38" s="15" t="s">
        <v>441</v>
      </c>
      <c r="M38" s="15" t="s">
        <v>441</v>
      </c>
      <c r="N38" s="15" t="s">
        <v>441</v>
      </c>
      <c r="O38" s="15" t="s">
        <v>441</v>
      </c>
      <c r="P38" s="10">
        <v>574.44</v>
      </c>
      <c r="Q38" s="10">
        <v>577.44</v>
      </c>
      <c r="R38" s="10">
        <v>575.09</v>
      </c>
      <c r="S38" s="10">
        <v>607.31</v>
      </c>
      <c r="T38" s="10">
        <v>636.37</v>
      </c>
    </row>
    <row r="39" spans="1:20" ht="25.5" customHeight="1">
      <c r="A39" s="6" t="s">
        <v>388</v>
      </c>
      <c r="B39" s="7" t="s">
        <v>373</v>
      </c>
      <c r="C39" s="7" t="s">
        <v>314</v>
      </c>
      <c r="D39" s="7" t="s">
        <v>334</v>
      </c>
      <c r="E39" s="7" t="s">
        <v>337</v>
      </c>
      <c r="F39" s="7" t="s">
        <v>310</v>
      </c>
      <c r="G39" s="7" t="s">
        <v>322</v>
      </c>
      <c r="H39" s="7" t="s">
        <v>311</v>
      </c>
      <c r="I39" s="7" t="s">
        <v>321</v>
      </c>
      <c r="J39" s="15" t="s">
        <v>449</v>
      </c>
      <c r="K39" s="30" t="s">
        <v>630</v>
      </c>
      <c r="L39" s="15"/>
      <c r="M39" s="15"/>
      <c r="N39" s="15"/>
      <c r="O39" s="15"/>
      <c r="P39" s="10">
        <f>SUM(P40)</f>
        <v>303.25</v>
      </c>
      <c r="Q39" s="10">
        <f>SUM(Q40)</f>
        <v>430</v>
      </c>
      <c r="R39" s="10">
        <f>SUM(R40)</f>
        <v>2560.9</v>
      </c>
      <c r="S39" s="10">
        <f>SUM(S40)</f>
        <v>2715.4</v>
      </c>
      <c r="T39" s="10">
        <f>SUM(T40)</f>
        <v>2914.7</v>
      </c>
    </row>
    <row r="40" spans="1:20" ht="39.75" customHeight="1">
      <c r="A40" s="6" t="s">
        <v>349</v>
      </c>
      <c r="B40" s="7" t="s">
        <v>373</v>
      </c>
      <c r="C40" s="7" t="s">
        <v>314</v>
      </c>
      <c r="D40" s="7" t="s">
        <v>334</v>
      </c>
      <c r="E40" s="7" t="s">
        <v>337</v>
      </c>
      <c r="F40" s="7" t="s">
        <v>439</v>
      </c>
      <c r="G40" s="7" t="s">
        <v>322</v>
      </c>
      <c r="H40" s="7" t="s">
        <v>311</v>
      </c>
      <c r="I40" s="7" t="s">
        <v>321</v>
      </c>
      <c r="J40" s="15" t="s">
        <v>488</v>
      </c>
      <c r="K40" s="30" t="s">
        <v>630</v>
      </c>
      <c r="L40" s="15" t="s">
        <v>441</v>
      </c>
      <c r="M40" s="15" t="s">
        <v>441</v>
      </c>
      <c r="N40" s="15" t="s">
        <v>441</v>
      </c>
      <c r="O40" s="15" t="s">
        <v>441</v>
      </c>
      <c r="P40" s="10">
        <v>303.25</v>
      </c>
      <c r="Q40" s="10">
        <v>430</v>
      </c>
      <c r="R40" s="10">
        <v>2560.9</v>
      </c>
      <c r="S40" s="10">
        <v>2715.4</v>
      </c>
      <c r="T40" s="10">
        <v>2914.7</v>
      </c>
    </row>
    <row r="41" spans="1:20" ht="25.5" customHeight="1">
      <c r="A41" s="6" t="s">
        <v>389</v>
      </c>
      <c r="B41" s="13" t="s">
        <v>373</v>
      </c>
      <c r="C41" s="13" t="s">
        <v>314</v>
      </c>
      <c r="D41" s="13" t="s">
        <v>329</v>
      </c>
      <c r="E41" s="13" t="s">
        <v>308</v>
      </c>
      <c r="F41" s="13" t="s">
        <v>310</v>
      </c>
      <c r="G41" s="13" t="s">
        <v>308</v>
      </c>
      <c r="H41" s="13" t="s">
        <v>311</v>
      </c>
      <c r="I41" s="13" t="s">
        <v>310</v>
      </c>
      <c r="J41" s="17" t="s">
        <v>450</v>
      </c>
      <c r="K41" s="30" t="s">
        <v>630</v>
      </c>
      <c r="L41" s="17"/>
      <c r="M41" s="17"/>
      <c r="N41" s="17"/>
      <c r="O41" s="17"/>
      <c r="P41" s="9">
        <f>P42+P44</f>
        <v>10905.18</v>
      </c>
      <c r="Q41" s="9">
        <f>Q42+Q44</f>
        <v>33660</v>
      </c>
      <c r="R41" s="9">
        <f>R42+R44</f>
        <v>41308.6</v>
      </c>
      <c r="S41" s="9">
        <f>S42+S44</f>
        <v>44560.7</v>
      </c>
      <c r="T41" s="9">
        <f>T42+T44</f>
        <v>47554.3</v>
      </c>
    </row>
    <row r="42" spans="1:20" ht="25.5" customHeight="1">
      <c r="A42" s="6" t="s">
        <v>350</v>
      </c>
      <c r="B42" s="7" t="s">
        <v>373</v>
      </c>
      <c r="C42" s="7" t="s">
        <v>314</v>
      </c>
      <c r="D42" s="7" t="s">
        <v>329</v>
      </c>
      <c r="E42" s="7" t="s">
        <v>319</v>
      </c>
      <c r="F42" s="7" t="s">
        <v>310</v>
      </c>
      <c r="G42" s="7" t="s">
        <v>308</v>
      </c>
      <c r="H42" s="7" t="s">
        <v>311</v>
      </c>
      <c r="I42" s="7" t="s">
        <v>321</v>
      </c>
      <c r="J42" s="15" t="s">
        <v>451</v>
      </c>
      <c r="K42" s="30" t="s">
        <v>630</v>
      </c>
      <c r="L42" s="15"/>
      <c r="M42" s="15"/>
      <c r="N42" s="15"/>
      <c r="O42" s="15"/>
      <c r="P42" s="10">
        <f>P43</f>
        <v>3663.87</v>
      </c>
      <c r="Q42" s="10">
        <f>Q43</f>
        <v>16470</v>
      </c>
      <c r="R42" s="10">
        <f>R43</f>
        <v>23995.5</v>
      </c>
      <c r="S42" s="10">
        <f>S43</f>
        <v>27015.8</v>
      </c>
      <c r="T42" s="10">
        <f>T43</f>
        <v>30009.4</v>
      </c>
    </row>
    <row r="43" spans="1:20" ht="39" customHeight="1">
      <c r="A43" s="6" t="s">
        <v>351</v>
      </c>
      <c r="B43" s="7" t="s">
        <v>373</v>
      </c>
      <c r="C43" s="7" t="s">
        <v>314</v>
      </c>
      <c r="D43" s="7" t="s">
        <v>329</v>
      </c>
      <c r="E43" s="7" t="s">
        <v>319</v>
      </c>
      <c r="F43" s="7" t="s">
        <v>332</v>
      </c>
      <c r="G43" s="7" t="s">
        <v>337</v>
      </c>
      <c r="H43" s="7" t="s">
        <v>311</v>
      </c>
      <c r="I43" s="7" t="s">
        <v>321</v>
      </c>
      <c r="J43" s="15" t="s">
        <v>489</v>
      </c>
      <c r="K43" s="30" t="s">
        <v>630</v>
      </c>
      <c r="L43" s="15" t="s">
        <v>441</v>
      </c>
      <c r="M43" s="15" t="s">
        <v>441</v>
      </c>
      <c r="N43" s="15" t="s">
        <v>441</v>
      </c>
      <c r="O43" s="15" t="s">
        <v>441</v>
      </c>
      <c r="P43" s="10">
        <v>3663.87</v>
      </c>
      <c r="Q43" s="10">
        <v>16470</v>
      </c>
      <c r="R43" s="10">
        <v>23995.5</v>
      </c>
      <c r="S43" s="10">
        <v>27015.8</v>
      </c>
      <c r="T43" s="10">
        <v>30009.4</v>
      </c>
    </row>
    <row r="44" spans="1:20" ht="25.5">
      <c r="A44" s="6" t="s">
        <v>390</v>
      </c>
      <c r="B44" s="7" t="s">
        <v>373</v>
      </c>
      <c r="C44" s="7" t="s">
        <v>314</v>
      </c>
      <c r="D44" s="7" t="s">
        <v>329</v>
      </c>
      <c r="E44" s="7" t="s">
        <v>329</v>
      </c>
      <c r="F44" s="7" t="s">
        <v>310</v>
      </c>
      <c r="G44" s="7" t="s">
        <v>308</v>
      </c>
      <c r="H44" s="7" t="s">
        <v>311</v>
      </c>
      <c r="I44" s="7" t="s">
        <v>321</v>
      </c>
      <c r="J44" s="15" t="s">
        <v>452</v>
      </c>
      <c r="K44" s="30" t="s">
        <v>630</v>
      </c>
      <c r="L44" s="15"/>
      <c r="M44" s="15"/>
      <c r="N44" s="15"/>
      <c r="O44" s="15"/>
      <c r="P44" s="10">
        <f>P45+P47</f>
        <v>7241.3099999999995</v>
      </c>
      <c r="Q44" s="10">
        <f>Q45+Q47</f>
        <v>17190</v>
      </c>
      <c r="R44" s="10">
        <f>R45+R47</f>
        <v>17313.1</v>
      </c>
      <c r="S44" s="10">
        <f>S45+S47</f>
        <v>17544.9</v>
      </c>
      <c r="T44" s="10">
        <f>T45+T47</f>
        <v>17544.9</v>
      </c>
    </row>
    <row r="45" spans="1:20" ht="25.5">
      <c r="A45" s="6" t="s">
        <v>391</v>
      </c>
      <c r="B45" s="7" t="s">
        <v>373</v>
      </c>
      <c r="C45" s="7" t="s">
        <v>314</v>
      </c>
      <c r="D45" s="7" t="s">
        <v>329</v>
      </c>
      <c r="E45" s="7" t="s">
        <v>329</v>
      </c>
      <c r="F45" s="7" t="s">
        <v>335</v>
      </c>
      <c r="G45" s="7" t="s">
        <v>308</v>
      </c>
      <c r="H45" s="7" t="s">
        <v>311</v>
      </c>
      <c r="I45" s="7" t="s">
        <v>321</v>
      </c>
      <c r="J45" s="15" t="s">
        <v>490</v>
      </c>
      <c r="K45" s="30" t="s">
        <v>630</v>
      </c>
      <c r="L45" s="15"/>
      <c r="M45" s="15"/>
      <c r="N45" s="15"/>
      <c r="O45" s="15"/>
      <c r="P45" s="10">
        <f>P46</f>
        <v>4822.23</v>
      </c>
      <c r="Q45" s="10">
        <f>Q46</f>
        <v>7348.2</v>
      </c>
      <c r="R45" s="10">
        <f>R46</f>
        <v>7741.4</v>
      </c>
      <c r="S45" s="10">
        <f>S46</f>
        <v>7741.4</v>
      </c>
      <c r="T45" s="10">
        <f>T46</f>
        <v>7741.4</v>
      </c>
    </row>
    <row r="46" spans="1:20" ht="27.75" customHeight="1">
      <c r="A46" s="6" t="s">
        <v>392</v>
      </c>
      <c r="B46" s="7" t="s">
        <v>373</v>
      </c>
      <c r="C46" s="7" t="s">
        <v>314</v>
      </c>
      <c r="D46" s="7" t="s">
        <v>329</v>
      </c>
      <c r="E46" s="7" t="s">
        <v>329</v>
      </c>
      <c r="F46" s="7" t="s">
        <v>336</v>
      </c>
      <c r="G46" s="7" t="s">
        <v>337</v>
      </c>
      <c r="H46" s="7" t="s">
        <v>311</v>
      </c>
      <c r="I46" s="7" t="s">
        <v>321</v>
      </c>
      <c r="J46" s="15" t="s">
        <v>491</v>
      </c>
      <c r="K46" s="30" t="s">
        <v>630</v>
      </c>
      <c r="L46" s="15" t="s">
        <v>441</v>
      </c>
      <c r="M46" s="15" t="s">
        <v>441</v>
      </c>
      <c r="N46" s="15" t="s">
        <v>441</v>
      </c>
      <c r="O46" s="15" t="s">
        <v>441</v>
      </c>
      <c r="P46" s="10">
        <v>4822.23</v>
      </c>
      <c r="Q46" s="10">
        <v>7348.2</v>
      </c>
      <c r="R46" s="10">
        <v>7741.4</v>
      </c>
      <c r="S46" s="10">
        <v>7741.4</v>
      </c>
      <c r="T46" s="10">
        <v>7741.4</v>
      </c>
    </row>
    <row r="47" spans="1:20" ht="25.5">
      <c r="A47" s="6" t="s">
        <v>366</v>
      </c>
      <c r="B47" s="7" t="s">
        <v>373</v>
      </c>
      <c r="C47" s="7" t="s">
        <v>314</v>
      </c>
      <c r="D47" s="7" t="s">
        <v>329</v>
      </c>
      <c r="E47" s="7" t="s">
        <v>329</v>
      </c>
      <c r="F47" s="7" t="s">
        <v>363</v>
      </c>
      <c r="G47" s="7" t="s">
        <v>308</v>
      </c>
      <c r="H47" s="7" t="s">
        <v>311</v>
      </c>
      <c r="I47" s="7" t="s">
        <v>321</v>
      </c>
      <c r="J47" s="15" t="s">
        <v>492</v>
      </c>
      <c r="K47" s="30" t="s">
        <v>630</v>
      </c>
      <c r="L47" s="15"/>
      <c r="M47" s="15"/>
      <c r="N47" s="15"/>
      <c r="O47" s="15"/>
      <c r="P47" s="10">
        <f>P48</f>
        <v>2419.08</v>
      </c>
      <c r="Q47" s="10">
        <f>Q48</f>
        <v>9841.8</v>
      </c>
      <c r="R47" s="10">
        <f>R48</f>
        <v>9571.7</v>
      </c>
      <c r="S47" s="10">
        <f>S48</f>
        <v>9803.5</v>
      </c>
      <c r="T47" s="10">
        <f>T48</f>
        <v>9803.5</v>
      </c>
    </row>
    <row r="48" spans="1:20" ht="39.75" customHeight="1">
      <c r="A48" s="6" t="s">
        <v>393</v>
      </c>
      <c r="B48" s="7" t="s">
        <v>373</v>
      </c>
      <c r="C48" s="7" t="s">
        <v>314</v>
      </c>
      <c r="D48" s="7" t="s">
        <v>329</v>
      </c>
      <c r="E48" s="7" t="s">
        <v>329</v>
      </c>
      <c r="F48" s="7" t="s">
        <v>494</v>
      </c>
      <c r="G48" s="7" t="s">
        <v>337</v>
      </c>
      <c r="H48" s="7" t="s">
        <v>311</v>
      </c>
      <c r="I48" s="7" t="s">
        <v>321</v>
      </c>
      <c r="J48" s="15" t="s">
        <v>493</v>
      </c>
      <c r="K48" s="30" t="s">
        <v>630</v>
      </c>
      <c r="L48" s="15" t="s">
        <v>441</v>
      </c>
      <c r="M48" s="15" t="s">
        <v>441</v>
      </c>
      <c r="N48" s="15" t="s">
        <v>441</v>
      </c>
      <c r="O48" s="15" t="s">
        <v>441</v>
      </c>
      <c r="P48" s="10">
        <v>2419.08</v>
      </c>
      <c r="Q48" s="10">
        <v>9841.8</v>
      </c>
      <c r="R48" s="10">
        <v>9571.7</v>
      </c>
      <c r="S48" s="10">
        <v>9803.5</v>
      </c>
      <c r="T48" s="10">
        <v>9803.5</v>
      </c>
    </row>
    <row r="49" spans="1:20" ht="12.75" customHeight="1">
      <c r="A49" s="6" t="s">
        <v>394</v>
      </c>
      <c r="B49" s="13" t="s">
        <v>310</v>
      </c>
      <c r="C49" s="13" t="s">
        <v>314</v>
      </c>
      <c r="D49" s="13" t="s">
        <v>324</v>
      </c>
      <c r="E49" s="13" t="s">
        <v>308</v>
      </c>
      <c r="F49" s="13" t="s">
        <v>310</v>
      </c>
      <c r="G49" s="13" t="s">
        <v>308</v>
      </c>
      <c r="H49" s="13" t="s">
        <v>311</v>
      </c>
      <c r="I49" s="13" t="s">
        <v>310</v>
      </c>
      <c r="J49" s="17" t="s">
        <v>453</v>
      </c>
      <c r="K49" s="17"/>
      <c r="L49" s="17"/>
      <c r="M49" s="17"/>
      <c r="N49" s="17"/>
      <c r="O49" s="17"/>
      <c r="P49" s="9">
        <f>P50+P52</f>
        <v>10501.04</v>
      </c>
      <c r="Q49" s="9">
        <f>Q50+Q52</f>
        <v>14814.9</v>
      </c>
      <c r="R49" s="9">
        <f>R50+R52</f>
        <v>16099.1</v>
      </c>
      <c r="S49" s="9">
        <f>S50+S52</f>
        <v>16099.1</v>
      </c>
      <c r="T49" s="9">
        <f>T50+T52</f>
        <v>16099.1</v>
      </c>
    </row>
    <row r="50" spans="1:20" ht="27.75" customHeight="1">
      <c r="A50" s="6" t="s">
        <v>395</v>
      </c>
      <c r="B50" s="7" t="s">
        <v>373</v>
      </c>
      <c r="C50" s="7" t="s">
        <v>314</v>
      </c>
      <c r="D50" s="7" t="s">
        <v>324</v>
      </c>
      <c r="E50" s="7" t="s">
        <v>317</v>
      </c>
      <c r="F50" s="7" t="s">
        <v>310</v>
      </c>
      <c r="G50" s="7" t="s">
        <v>319</v>
      </c>
      <c r="H50" s="7" t="s">
        <v>311</v>
      </c>
      <c r="I50" s="7" t="s">
        <v>321</v>
      </c>
      <c r="J50" s="15" t="s">
        <v>495</v>
      </c>
      <c r="K50" s="30" t="s">
        <v>630</v>
      </c>
      <c r="L50" s="15"/>
      <c r="M50" s="15"/>
      <c r="N50" s="15"/>
      <c r="O50" s="15"/>
      <c r="P50" s="10">
        <f>P51</f>
        <v>10377.44</v>
      </c>
      <c r="Q50" s="10">
        <f>Q51</f>
        <v>14670.3</v>
      </c>
      <c r="R50" s="10">
        <f>R51</f>
        <v>15983.5</v>
      </c>
      <c r="S50" s="10">
        <f>S51</f>
        <v>15983.5</v>
      </c>
      <c r="T50" s="10">
        <f>T51</f>
        <v>15983.5</v>
      </c>
    </row>
    <row r="51" spans="1:20" ht="39" customHeight="1">
      <c r="A51" s="6" t="s">
        <v>396</v>
      </c>
      <c r="B51" s="7" t="s">
        <v>373</v>
      </c>
      <c r="C51" s="7" t="s">
        <v>314</v>
      </c>
      <c r="D51" s="7" t="s">
        <v>324</v>
      </c>
      <c r="E51" s="7" t="s">
        <v>317</v>
      </c>
      <c r="F51" s="7" t="s">
        <v>439</v>
      </c>
      <c r="G51" s="7" t="s">
        <v>319</v>
      </c>
      <c r="H51" s="7" t="s">
        <v>311</v>
      </c>
      <c r="I51" s="7" t="s">
        <v>321</v>
      </c>
      <c r="J51" s="15" t="s">
        <v>496</v>
      </c>
      <c r="K51" s="30" t="s">
        <v>630</v>
      </c>
      <c r="L51" s="15" t="s">
        <v>441</v>
      </c>
      <c r="M51" s="15" t="s">
        <v>441</v>
      </c>
      <c r="N51" s="15" t="s">
        <v>441</v>
      </c>
      <c r="O51" s="15" t="s">
        <v>441</v>
      </c>
      <c r="P51" s="10">
        <v>10377.44</v>
      </c>
      <c r="Q51" s="10">
        <v>14670.3</v>
      </c>
      <c r="R51" s="10">
        <v>15983.5</v>
      </c>
      <c r="S51" s="10">
        <v>15983.5</v>
      </c>
      <c r="T51" s="10">
        <v>15983.5</v>
      </c>
    </row>
    <row r="52" spans="1:20" ht="39.75" customHeight="1">
      <c r="A52" s="6" t="s">
        <v>397</v>
      </c>
      <c r="B52" s="7" t="s">
        <v>454</v>
      </c>
      <c r="C52" s="7" t="s">
        <v>314</v>
      </c>
      <c r="D52" s="7" t="s">
        <v>324</v>
      </c>
      <c r="E52" s="7" t="s">
        <v>326</v>
      </c>
      <c r="F52" s="7" t="s">
        <v>310</v>
      </c>
      <c r="G52" s="7" t="s">
        <v>319</v>
      </c>
      <c r="H52" s="7" t="s">
        <v>311</v>
      </c>
      <c r="I52" s="7" t="s">
        <v>321</v>
      </c>
      <c r="J52" s="15" t="s">
        <v>497</v>
      </c>
      <c r="K52" s="15" t="s">
        <v>631</v>
      </c>
      <c r="L52" s="15"/>
      <c r="M52" s="15"/>
      <c r="N52" s="15"/>
      <c r="O52" s="15"/>
      <c r="P52" s="10">
        <f>P53+P54</f>
        <v>123.6</v>
      </c>
      <c r="Q52" s="10">
        <f>Q53+Q54</f>
        <v>144.6</v>
      </c>
      <c r="R52" s="10">
        <f>R53+R54</f>
        <v>115.6</v>
      </c>
      <c r="S52" s="10">
        <f>S53+S54</f>
        <v>115.6</v>
      </c>
      <c r="T52" s="10">
        <f>T53+T54</f>
        <v>115.6</v>
      </c>
    </row>
    <row r="53" spans="1:20" ht="26.25" customHeight="1">
      <c r="A53" s="6" t="s">
        <v>398</v>
      </c>
      <c r="B53" s="7" t="s">
        <v>454</v>
      </c>
      <c r="C53" s="7" t="s">
        <v>314</v>
      </c>
      <c r="D53" s="7" t="s">
        <v>324</v>
      </c>
      <c r="E53" s="7" t="s">
        <v>326</v>
      </c>
      <c r="F53" s="7" t="s">
        <v>455</v>
      </c>
      <c r="G53" s="7" t="s">
        <v>319</v>
      </c>
      <c r="H53" s="7" t="s">
        <v>311</v>
      </c>
      <c r="I53" s="7" t="s">
        <v>321</v>
      </c>
      <c r="J53" s="15" t="s">
        <v>498</v>
      </c>
      <c r="K53" s="15" t="s">
        <v>631</v>
      </c>
      <c r="L53" s="15" t="s">
        <v>441</v>
      </c>
      <c r="M53" s="15" t="s">
        <v>441</v>
      </c>
      <c r="N53" s="15" t="s">
        <v>441</v>
      </c>
      <c r="O53" s="15" t="s">
        <v>441</v>
      </c>
      <c r="P53" s="10">
        <v>50</v>
      </c>
      <c r="Q53" s="10">
        <v>55</v>
      </c>
      <c r="R53" s="10">
        <v>50</v>
      </c>
      <c r="S53" s="10">
        <v>50</v>
      </c>
      <c r="T53" s="10">
        <v>50</v>
      </c>
    </row>
    <row r="54" spans="1:20" ht="51.75" customHeight="1">
      <c r="A54" s="6" t="s">
        <v>323</v>
      </c>
      <c r="B54" s="7" t="s">
        <v>454</v>
      </c>
      <c r="C54" s="7" t="s">
        <v>314</v>
      </c>
      <c r="D54" s="7" t="s">
        <v>324</v>
      </c>
      <c r="E54" s="7" t="s">
        <v>326</v>
      </c>
      <c r="F54" s="7" t="s">
        <v>364</v>
      </c>
      <c r="G54" s="7" t="s">
        <v>319</v>
      </c>
      <c r="H54" s="7" t="s">
        <v>311</v>
      </c>
      <c r="I54" s="7" t="s">
        <v>321</v>
      </c>
      <c r="J54" s="15" t="s">
        <v>499</v>
      </c>
      <c r="K54" s="15" t="s">
        <v>631</v>
      </c>
      <c r="L54" s="15"/>
      <c r="M54" s="15"/>
      <c r="N54" s="15"/>
      <c r="O54" s="15"/>
      <c r="P54" s="10">
        <f>P55</f>
        <v>73.6</v>
      </c>
      <c r="Q54" s="10">
        <f>Q55</f>
        <v>89.6</v>
      </c>
      <c r="R54" s="10">
        <f>R55</f>
        <v>65.6</v>
      </c>
      <c r="S54" s="10">
        <f>S55</f>
        <v>65.6</v>
      </c>
      <c r="T54" s="10">
        <f>T55</f>
        <v>65.6</v>
      </c>
    </row>
    <row r="55" spans="1:20" ht="78.75" customHeight="1">
      <c r="A55" s="6" t="s">
        <v>400</v>
      </c>
      <c r="B55" s="7" t="s">
        <v>454</v>
      </c>
      <c r="C55" s="7" t="s">
        <v>314</v>
      </c>
      <c r="D55" s="7" t="s">
        <v>324</v>
      </c>
      <c r="E55" s="7" t="s">
        <v>326</v>
      </c>
      <c r="F55" s="7" t="s">
        <v>501</v>
      </c>
      <c r="G55" s="7" t="s">
        <v>319</v>
      </c>
      <c r="H55" s="7" t="s">
        <v>311</v>
      </c>
      <c r="I55" s="7" t="s">
        <v>321</v>
      </c>
      <c r="J55" s="16" t="s">
        <v>500</v>
      </c>
      <c r="K55" s="15" t="s">
        <v>631</v>
      </c>
      <c r="L55" s="16">
        <v>100</v>
      </c>
      <c r="M55" s="16">
        <v>100</v>
      </c>
      <c r="N55" s="16">
        <v>100</v>
      </c>
      <c r="O55" s="16">
        <v>100</v>
      </c>
      <c r="P55" s="10">
        <v>73.6</v>
      </c>
      <c r="Q55" s="10">
        <v>89.6</v>
      </c>
      <c r="R55" s="10">
        <v>65.6</v>
      </c>
      <c r="S55" s="10">
        <v>65.6</v>
      </c>
      <c r="T55" s="10">
        <v>65.6</v>
      </c>
    </row>
    <row r="56" spans="1:20" ht="38.25" customHeight="1">
      <c r="A56" s="6" t="s">
        <v>325</v>
      </c>
      <c r="B56" s="13" t="s">
        <v>373</v>
      </c>
      <c r="C56" s="13" t="s">
        <v>314</v>
      </c>
      <c r="D56" s="13" t="s">
        <v>328</v>
      </c>
      <c r="E56" s="13" t="s">
        <v>308</v>
      </c>
      <c r="F56" s="13" t="s">
        <v>310</v>
      </c>
      <c r="G56" s="13" t="s">
        <v>308</v>
      </c>
      <c r="H56" s="13" t="s">
        <v>311</v>
      </c>
      <c r="I56" s="13" t="s">
        <v>310</v>
      </c>
      <c r="J56" s="17" t="s">
        <v>456</v>
      </c>
      <c r="K56" s="30" t="s">
        <v>630</v>
      </c>
      <c r="L56" s="17"/>
      <c r="M56" s="17"/>
      <c r="N56" s="17"/>
      <c r="O56" s="17"/>
      <c r="P56" s="9">
        <f aca="true" t="shared" si="1" ref="P56:T58">P57</f>
        <v>0.07</v>
      </c>
      <c r="Q56" s="9">
        <f t="shared" si="1"/>
        <v>0.07</v>
      </c>
      <c r="R56" s="9">
        <f t="shared" si="1"/>
        <v>0</v>
      </c>
      <c r="S56" s="9">
        <f t="shared" si="1"/>
        <v>0</v>
      </c>
      <c r="T56" s="9">
        <f t="shared" si="1"/>
        <v>0</v>
      </c>
    </row>
    <row r="57" spans="1:20" ht="25.5" customHeight="1">
      <c r="A57" s="6" t="s">
        <v>399</v>
      </c>
      <c r="B57" s="7" t="s">
        <v>373</v>
      </c>
      <c r="C57" s="7" t="s">
        <v>314</v>
      </c>
      <c r="D57" s="7" t="s">
        <v>328</v>
      </c>
      <c r="E57" s="7" t="s">
        <v>326</v>
      </c>
      <c r="F57" s="7" t="s">
        <v>310</v>
      </c>
      <c r="G57" s="7" t="s">
        <v>308</v>
      </c>
      <c r="H57" s="7" t="s">
        <v>311</v>
      </c>
      <c r="I57" s="7" t="s">
        <v>321</v>
      </c>
      <c r="J57" s="15" t="s">
        <v>109</v>
      </c>
      <c r="K57" s="30" t="s">
        <v>630</v>
      </c>
      <c r="L57" s="15"/>
      <c r="M57" s="15"/>
      <c r="N57" s="15"/>
      <c r="O57" s="15"/>
      <c r="P57" s="10">
        <f t="shared" si="1"/>
        <v>0.07</v>
      </c>
      <c r="Q57" s="10">
        <f t="shared" si="1"/>
        <v>0.07</v>
      </c>
      <c r="R57" s="10">
        <f t="shared" si="1"/>
        <v>0</v>
      </c>
      <c r="S57" s="10">
        <f t="shared" si="1"/>
        <v>0</v>
      </c>
      <c r="T57" s="10">
        <f t="shared" si="1"/>
        <v>0</v>
      </c>
    </row>
    <row r="58" spans="1:20" ht="41.25" customHeight="1">
      <c r="A58" s="6" t="s">
        <v>402</v>
      </c>
      <c r="B58" s="7" t="s">
        <v>373</v>
      </c>
      <c r="C58" s="7" t="s">
        <v>314</v>
      </c>
      <c r="D58" s="7" t="s">
        <v>328</v>
      </c>
      <c r="E58" s="7" t="s">
        <v>326</v>
      </c>
      <c r="F58" s="7" t="s">
        <v>335</v>
      </c>
      <c r="G58" s="7" t="s">
        <v>308</v>
      </c>
      <c r="H58" s="7" t="s">
        <v>311</v>
      </c>
      <c r="I58" s="7" t="s">
        <v>321</v>
      </c>
      <c r="J58" s="15" t="s">
        <v>661</v>
      </c>
      <c r="K58" s="30" t="s">
        <v>630</v>
      </c>
      <c r="L58" s="15"/>
      <c r="M58" s="15"/>
      <c r="N58" s="15"/>
      <c r="O58" s="15"/>
      <c r="P58" s="10">
        <f t="shared" si="1"/>
        <v>0.07</v>
      </c>
      <c r="Q58" s="10">
        <f t="shared" si="1"/>
        <v>0.07</v>
      </c>
      <c r="R58" s="10">
        <f t="shared" si="1"/>
        <v>0</v>
      </c>
      <c r="S58" s="10">
        <f t="shared" si="1"/>
        <v>0</v>
      </c>
      <c r="T58" s="10">
        <f t="shared" si="1"/>
        <v>0</v>
      </c>
    </row>
    <row r="59" spans="1:20" ht="51">
      <c r="A59" s="6" t="s">
        <v>327</v>
      </c>
      <c r="B59" s="7" t="s">
        <v>373</v>
      </c>
      <c r="C59" s="7" t="s">
        <v>314</v>
      </c>
      <c r="D59" s="7" t="s">
        <v>328</v>
      </c>
      <c r="E59" s="7" t="s">
        <v>326</v>
      </c>
      <c r="F59" s="7" t="s">
        <v>336</v>
      </c>
      <c r="G59" s="7" t="s">
        <v>337</v>
      </c>
      <c r="H59" s="7" t="s">
        <v>311</v>
      </c>
      <c r="I59" s="7" t="s">
        <v>321</v>
      </c>
      <c r="J59" s="15" t="s">
        <v>662</v>
      </c>
      <c r="K59" s="30" t="s">
        <v>630</v>
      </c>
      <c r="L59" s="15" t="s">
        <v>441</v>
      </c>
      <c r="M59" s="15" t="s">
        <v>441</v>
      </c>
      <c r="N59" s="15" t="s">
        <v>441</v>
      </c>
      <c r="O59" s="15" t="s">
        <v>441</v>
      </c>
      <c r="P59" s="10">
        <v>0.07</v>
      </c>
      <c r="Q59" s="10">
        <v>0.07</v>
      </c>
      <c r="R59" s="10">
        <v>0</v>
      </c>
      <c r="S59" s="10">
        <v>0</v>
      </c>
      <c r="T59" s="10">
        <v>0</v>
      </c>
    </row>
    <row r="60" spans="1:20" ht="38.25" customHeight="1">
      <c r="A60" s="6" t="s">
        <v>313</v>
      </c>
      <c r="B60" s="13" t="s">
        <v>454</v>
      </c>
      <c r="C60" s="13" t="s">
        <v>314</v>
      </c>
      <c r="D60" s="13" t="s">
        <v>330</v>
      </c>
      <c r="E60" s="13" t="s">
        <v>308</v>
      </c>
      <c r="F60" s="13" t="s">
        <v>310</v>
      </c>
      <c r="G60" s="13" t="s">
        <v>308</v>
      </c>
      <c r="H60" s="13" t="s">
        <v>311</v>
      </c>
      <c r="I60" s="13" t="s">
        <v>310</v>
      </c>
      <c r="J60" s="17" t="s">
        <v>458</v>
      </c>
      <c r="K60" s="15" t="s">
        <v>631</v>
      </c>
      <c r="L60" s="17"/>
      <c r="M60" s="17"/>
      <c r="N60" s="17"/>
      <c r="O60" s="17"/>
      <c r="P60" s="9">
        <f>P61+P76+P79+P74+P85</f>
        <v>29113.27</v>
      </c>
      <c r="Q60" s="9">
        <f>Q61+Q76+Q79+Q74+Q85</f>
        <v>43128.32</v>
      </c>
      <c r="R60" s="9">
        <f>R61+R76+R79</f>
        <v>48809.27999999999</v>
      </c>
      <c r="S60" s="9">
        <f>S61+S76+S79</f>
        <v>49968.37</v>
      </c>
      <c r="T60" s="9">
        <f>T61+T76+T79</f>
        <v>51184.219999999994</v>
      </c>
    </row>
    <row r="61" spans="1:20" ht="78" customHeight="1">
      <c r="A61" s="6" t="s">
        <v>356</v>
      </c>
      <c r="B61" s="7" t="s">
        <v>454</v>
      </c>
      <c r="C61" s="7" t="s">
        <v>314</v>
      </c>
      <c r="D61" s="7" t="s">
        <v>330</v>
      </c>
      <c r="E61" s="7" t="s">
        <v>334</v>
      </c>
      <c r="F61" s="7" t="s">
        <v>310</v>
      </c>
      <c r="G61" s="7" t="s">
        <v>308</v>
      </c>
      <c r="H61" s="7" t="s">
        <v>311</v>
      </c>
      <c r="I61" s="7" t="s">
        <v>331</v>
      </c>
      <c r="J61" s="16" t="s">
        <v>502</v>
      </c>
      <c r="K61" s="15" t="s">
        <v>631</v>
      </c>
      <c r="L61" s="16"/>
      <c r="M61" s="16"/>
      <c r="N61" s="16"/>
      <c r="O61" s="16"/>
      <c r="P61" s="10">
        <f>P62+P66+P64+P71</f>
        <v>25614.27</v>
      </c>
      <c r="Q61" s="10">
        <f>Q62+Q66+Q64+Q71</f>
        <v>38602.81</v>
      </c>
      <c r="R61" s="10">
        <f>R62+R66+R64+R71+R73</f>
        <v>44208.939999999995</v>
      </c>
      <c r="S61" s="10">
        <f>S62+S66+S64+S71+S73</f>
        <v>45190.5</v>
      </c>
      <c r="T61" s="10">
        <f>T62+T66+T64+T71+T73</f>
        <v>46210.079999999994</v>
      </c>
    </row>
    <row r="62" spans="1:20" ht="64.5" customHeight="1">
      <c r="A62" s="6" t="s">
        <v>361</v>
      </c>
      <c r="B62" s="7" t="s">
        <v>454</v>
      </c>
      <c r="C62" s="7" t="s">
        <v>314</v>
      </c>
      <c r="D62" s="7" t="s">
        <v>330</v>
      </c>
      <c r="E62" s="7" t="s">
        <v>334</v>
      </c>
      <c r="F62" s="7" t="s">
        <v>439</v>
      </c>
      <c r="G62" s="7" t="s">
        <v>308</v>
      </c>
      <c r="H62" s="7" t="s">
        <v>311</v>
      </c>
      <c r="I62" s="7" t="s">
        <v>331</v>
      </c>
      <c r="J62" s="15" t="s">
        <v>503</v>
      </c>
      <c r="K62" s="15" t="s">
        <v>631</v>
      </c>
      <c r="L62" s="15"/>
      <c r="M62" s="15"/>
      <c r="N62" s="15"/>
      <c r="O62" s="15"/>
      <c r="P62" s="10">
        <f>P63</f>
        <v>15637.22</v>
      </c>
      <c r="Q62" s="10">
        <f>Q63</f>
        <v>24723</v>
      </c>
      <c r="R62" s="10">
        <f>R63</f>
        <v>25812</v>
      </c>
      <c r="S62" s="10">
        <f>S63</f>
        <v>26793</v>
      </c>
      <c r="T62" s="10">
        <f>T63</f>
        <v>27812</v>
      </c>
    </row>
    <row r="63" spans="1:23" ht="77.25" customHeight="1">
      <c r="A63" s="6" t="s">
        <v>362</v>
      </c>
      <c r="B63" s="7" t="s">
        <v>454</v>
      </c>
      <c r="C63" s="7" t="s">
        <v>314</v>
      </c>
      <c r="D63" s="7" t="s">
        <v>330</v>
      </c>
      <c r="E63" s="7" t="s">
        <v>334</v>
      </c>
      <c r="F63" s="7" t="s">
        <v>357</v>
      </c>
      <c r="G63" s="7" t="s">
        <v>337</v>
      </c>
      <c r="H63" s="7" t="s">
        <v>311</v>
      </c>
      <c r="I63" s="7" t="s">
        <v>331</v>
      </c>
      <c r="J63" s="16" t="s">
        <v>504</v>
      </c>
      <c r="K63" s="15" t="s">
        <v>631</v>
      </c>
      <c r="L63" s="16">
        <v>100</v>
      </c>
      <c r="M63" s="16">
        <v>100</v>
      </c>
      <c r="N63" s="16">
        <v>100</v>
      </c>
      <c r="O63" s="16">
        <v>100</v>
      </c>
      <c r="P63" s="10">
        <v>15637.22</v>
      </c>
      <c r="Q63" s="10">
        <v>24723</v>
      </c>
      <c r="R63" s="10">
        <v>25812</v>
      </c>
      <c r="S63" s="10">
        <v>26793</v>
      </c>
      <c r="T63" s="10">
        <v>27812</v>
      </c>
      <c r="U63" s="26"/>
      <c r="V63" s="26"/>
      <c r="W63" s="26"/>
    </row>
    <row r="64" spans="1:20" ht="76.5" customHeight="1">
      <c r="A64" s="6" t="s">
        <v>365</v>
      </c>
      <c r="B64" s="7" t="s">
        <v>454</v>
      </c>
      <c r="C64" s="7" t="s">
        <v>314</v>
      </c>
      <c r="D64" s="7" t="s">
        <v>330</v>
      </c>
      <c r="E64" s="7" t="s">
        <v>334</v>
      </c>
      <c r="F64" s="7" t="s">
        <v>332</v>
      </c>
      <c r="G64" s="7" t="s">
        <v>308</v>
      </c>
      <c r="H64" s="7" t="s">
        <v>311</v>
      </c>
      <c r="I64" s="7" t="s">
        <v>331</v>
      </c>
      <c r="J64" s="16" t="s">
        <v>148</v>
      </c>
      <c r="K64" s="15" t="s">
        <v>631</v>
      </c>
      <c r="L64" s="16"/>
      <c r="M64" s="16"/>
      <c r="N64" s="16"/>
      <c r="O64" s="16"/>
      <c r="P64" s="10">
        <f>P65</f>
        <v>763.12</v>
      </c>
      <c r="Q64" s="10">
        <f>Q65</f>
        <v>908.9</v>
      </c>
      <c r="R64" s="10">
        <f>R65</f>
        <v>625.82</v>
      </c>
      <c r="S64" s="10">
        <f>S65</f>
        <v>626.38</v>
      </c>
      <c r="T64" s="10">
        <f>T65</f>
        <v>626.96</v>
      </c>
    </row>
    <row r="65" spans="1:20" ht="63.75" customHeight="1">
      <c r="A65" s="6" t="s">
        <v>401</v>
      </c>
      <c r="B65" s="7" t="s">
        <v>454</v>
      </c>
      <c r="C65" s="7" t="s">
        <v>314</v>
      </c>
      <c r="D65" s="7" t="s">
        <v>330</v>
      </c>
      <c r="E65" s="7" t="s">
        <v>334</v>
      </c>
      <c r="F65" s="7" t="s">
        <v>427</v>
      </c>
      <c r="G65" s="7" t="s">
        <v>337</v>
      </c>
      <c r="H65" s="7" t="s">
        <v>311</v>
      </c>
      <c r="I65" s="7" t="s">
        <v>331</v>
      </c>
      <c r="J65" s="16" t="s">
        <v>547</v>
      </c>
      <c r="K65" s="15" t="s">
        <v>631</v>
      </c>
      <c r="L65" s="16">
        <v>100</v>
      </c>
      <c r="M65" s="16">
        <v>100</v>
      </c>
      <c r="N65" s="16">
        <v>100</v>
      </c>
      <c r="O65" s="16">
        <v>100</v>
      </c>
      <c r="P65" s="10">
        <v>763.12</v>
      </c>
      <c r="Q65" s="10">
        <v>908.9</v>
      </c>
      <c r="R65" s="10">
        <v>625.82</v>
      </c>
      <c r="S65" s="10">
        <v>626.38</v>
      </c>
      <c r="T65" s="10">
        <v>626.96</v>
      </c>
    </row>
    <row r="66" spans="1:20" ht="77.25" customHeight="1">
      <c r="A66" s="6" t="s">
        <v>403</v>
      </c>
      <c r="B66" s="7" t="s">
        <v>454</v>
      </c>
      <c r="C66" s="7" t="s">
        <v>314</v>
      </c>
      <c r="D66" s="7" t="s">
        <v>330</v>
      </c>
      <c r="E66" s="7" t="s">
        <v>334</v>
      </c>
      <c r="F66" s="7" t="s">
        <v>335</v>
      </c>
      <c r="G66" s="7" t="s">
        <v>308</v>
      </c>
      <c r="H66" s="7" t="s">
        <v>311</v>
      </c>
      <c r="I66" s="7" t="s">
        <v>331</v>
      </c>
      <c r="J66" s="16" t="s">
        <v>505</v>
      </c>
      <c r="K66" s="15" t="s">
        <v>631</v>
      </c>
      <c r="L66" s="16"/>
      <c r="M66" s="16"/>
      <c r="N66" s="16"/>
      <c r="O66" s="16"/>
      <c r="P66" s="10">
        <f>P67</f>
        <v>364.84000000000003</v>
      </c>
      <c r="Q66" s="10">
        <f>Q67</f>
        <v>516.16</v>
      </c>
      <c r="R66" s="10">
        <f>R67</f>
        <v>352.8</v>
      </c>
      <c r="S66" s="10">
        <f>S67</f>
        <v>352.8</v>
      </c>
      <c r="T66" s="10">
        <f>T67</f>
        <v>352.8</v>
      </c>
    </row>
    <row r="67" spans="1:20" ht="64.5" customHeight="1">
      <c r="A67" s="6" t="s">
        <v>404</v>
      </c>
      <c r="B67" s="7" t="s">
        <v>454</v>
      </c>
      <c r="C67" s="7" t="s">
        <v>314</v>
      </c>
      <c r="D67" s="7" t="s">
        <v>330</v>
      </c>
      <c r="E67" s="7" t="s">
        <v>334</v>
      </c>
      <c r="F67" s="7" t="s">
        <v>459</v>
      </c>
      <c r="G67" s="7" t="s">
        <v>337</v>
      </c>
      <c r="H67" s="7" t="s">
        <v>311</v>
      </c>
      <c r="I67" s="7" t="s">
        <v>331</v>
      </c>
      <c r="J67" s="15" t="s">
        <v>506</v>
      </c>
      <c r="K67" s="15" t="s">
        <v>631</v>
      </c>
      <c r="L67" s="15"/>
      <c r="M67" s="15"/>
      <c r="N67" s="15"/>
      <c r="O67" s="15"/>
      <c r="P67" s="10">
        <f>P70+P69+P68</f>
        <v>364.84000000000003</v>
      </c>
      <c r="Q67" s="10">
        <f>Q70+Q69+Q68</f>
        <v>516.16</v>
      </c>
      <c r="R67" s="10">
        <f>R70+R69+R68</f>
        <v>352.8</v>
      </c>
      <c r="S67" s="10">
        <f>S70+S69+S68</f>
        <v>352.8</v>
      </c>
      <c r="T67" s="10">
        <f>T70+T69+T68</f>
        <v>352.8</v>
      </c>
    </row>
    <row r="68" spans="1:20" ht="64.5" customHeight="1">
      <c r="A68" s="6" t="s">
        <v>405</v>
      </c>
      <c r="B68" s="7" t="s">
        <v>454</v>
      </c>
      <c r="C68" s="7" t="s">
        <v>314</v>
      </c>
      <c r="D68" s="7" t="s">
        <v>330</v>
      </c>
      <c r="E68" s="7" t="s">
        <v>334</v>
      </c>
      <c r="F68" s="7" t="s">
        <v>459</v>
      </c>
      <c r="G68" s="7" t="s">
        <v>337</v>
      </c>
      <c r="H68" s="7" t="s">
        <v>149</v>
      </c>
      <c r="I68" s="7" t="s">
        <v>331</v>
      </c>
      <c r="J68" s="16" t="s">
        <v>684</v>
      </c>
      <c r="K68" s="15" t="s">
        <v>631</v>
      </c>
      <c r="L68" s="16">
        <v>100</v>
      </c>
      <c r="M68" s="16">
        <v>100</v>
      </c>
      <c r="N68" s="16">
        <v>100</v>
      </c>
      <c r="O68" s="16">
        <v>100</v>
      </c>
      <c r="P68" s="10">
        <v>116.4</v>
      </c>
      <c r="Q68" s="10">
        <v>148.7</v>
      </c>
      <c r="R68" s="10">
        <v>310.8</v>
      </c>
      <c r="S68" s="10">
        <v>310.8</v>
      </c>
      <c r="T68" s="10">
        <v>310.8</v>
      </c>
    </row>
    <row r="69" spans="1:20" ht="64.5" customHeight="1">
      <c r="A69" s="6" t="s">
        <v>406</v>
      </c>
      <c r="B69" s="7" t="s">
        <v>454</v>
      </c>
      <c r="C69" s="7" t="s">
        <v>314</v>
      </c>
      <c r="D69" s="7" t="s">
        <v>330</v>
      </c>
      <c r="E69" s="7" t="s">
        <v>334</v>
      </c>
      <c r="F69" s="7" t="s">
        <v>459</v>
      </c>
      <c r="G69" s="7" t="s">
        <v>337</v>
      </c>
      <c r="H69" s="7" t="s">
        <v>548</v>
      </c>
      <c r="I69" s="7" t="s">
        <v>331</v>
      </c>
      <c r="J69" s="16" t="s">
        <v>685</v>
      </c>
      <c r="K69" s="15" t="s">
        <v>631</v>
      </c>
      <c r="L69" s="16">
        <v>100</v>
      </c>
      <c r="M69" s="16">
        <v>100</v>
      </c>
      <c r="N69" s="16">
        <v>100</v>
      </c>
      <c r="O69" s="16">
        <v>100</v>
      </c>
      <c r="P69" s="10">
        <v>31.38</v>
      </c>
      <c r="Q69" s="10">
        <v>41.88</v>
      </c>
      <c r="R69" s="10">
        <v>42</v>
      </c>
      <c r="S69" s="10">
        <v>42</v>
      </c>
      <c r="T69" s="10">
        <v>42</v>
      </c>
    </row>
    <row r="70" spans="1:20" ht="63.75" customHeight="1">
      <c r="A70" s="6" t="s">
        <v>407</v>
      </c>
      <c r="B70" s="7" t="s">
        <v>454</v>
      </c>
      <c r="C70" s="7" t="s">
        <v>314</v>
      </c>
      <c r="D70" s="7" t="s">
        <v>330</v>
      </c>
      <c r="E70" s="7" t="s">
        <v>334</v>
      </c>
      <c r="F70" s="7" t="s">
        <v>459</v>
      </c>
      <c r="G70" s="7" t="s">
        <v>337</v>
      </c>
      <c r="H70" s="7" t="s">
        <v>156</v>
      </c>
      <c r="I70" s="7" t="s">
        <v>331</v>
      </c>
      <c r="J70" s="16" t="s">
        <v>686</v>
      </c>
      <c r="K70" s="15" t="s">
        <v>631</v>
      </c>
      <c r="L70" s="16">
        <v>100</v>
      </c>
      <c r="M70" s="16">
        <v>100</v>
      </c>
      <c r="N70" s="16">
        <v>100</v>
      </c>
      <c r="O70" s="16">
        <v>100</v>
      </c>
      <c r="P70" s="10">
        <v>217.06</v>
      </c>
      <c r="Q70" s="10">
        <v>325.58</v>
      </c>
      <c r="R70" s="10">
        <v>0</v>
      </c>
      <c r="S70" s="10">
        <v>0</v>
      </c>
      <c r="T70" s="10">
        <v>0</v>
      </c>
    </row>
    <row r="71" spans="1:20" ht="38.25" customHeight="1">
      <c r="A71" s="6" t="s">
        <v>408</v>
      </c>
      <c r="B71" s="7" t="s">
        <v>454</v>
      </c>
      <c r="C71" s="7" t="s">
        <v>314</v>
      </c>
      <c r="D71" s="7" t="s">
        <v>330</v>
      </c>
      <c r="E71" s="7" t="s">
        <v>334</v>
      </c>
      <c r="F71" s="7" t="s">
        <v>551</v>
      </c>
      <c r="G71" s="7" t="s">
        <v>308</v>
      </c>
      <c r="H71" s="7" t="s">
        <v>311</v>
      </c>
      <c r="I71" s="7" t="s">
        <v>331</v>
      </c>
      <c r="J71" s="16" t="s">
        <v>549</v>
      </c>
      <c r="K71" s="15" t="s">
        <v>631</v>
      </c>
      <c r="L71" s="16"/>
      <c r="M71" s="16"/>
      <c r="N71" s="16"/>
      <c r="O71" s="16"/>
      <c r="P71" s="10">
        <f>P72</f>
        <v>8849.09</v>
      </c>
      <c r="Q71" s="10">
        <f>Q72</f>
        <v>12454.75</v>
      </c>
      <c r="R71" s="10">
        <f>R72</f>
        <v>17356.03</v>
      </c>
      <c r="S71" s="10">
        <f>S72</f>
        <v>17356.03</v>
      </c>
      <c r="T71" s="10">
        <f>T72</f>
        <v>17356.03</v>
      </c>
    </row>
    <row r="72" spans="1:20" ht="40.5" customHeight="1">
      <c r="A72" s="6" t="s">
        <v>409</v>
      </c>
      <c r="B72" s="7" t="s">
        <v>454</v>
      </c>
      <c r="C72" s="7" t="s">
        <v>314</v>
      </c>
      <c r="D72" s="7" t="s">
        <v>330</v>
      </c>
      <c r="E72" s="7" t="s">
        <v>334</v>
      </c>
      <c r="F72" s="7" t="s">
        <v>552</v>
      </c>
      <c r="G72" s="7" t="s">
        <v>337</v>
      </c>
      <c r="H72" s="7" t="s">
        <v>311</v>
      </c>
      <c r="I72" s="7" t="s">
        <v>331</v>
      </c>
      <c r="J72" s="16" t="s">
        <v>550</v>
      </c>
      <c r="K72" s="15" t="s">
        <v>631</v>
      </c>
      <c r="L72" s="16">
        <v>100</v>
      </c>
      <c r="M72" s="16">
        <v>100</v>
      </c>
      <c r="N72" s="16">
        <v>100</v>
      </c>
      <c r="O72" s="16">
        <v>100</v>
      </c>
      <c r="P72" s="10">
        <v>8849.09</v>
      </c>
      <c r="Q72" s="10">
        <v>12454.75</v>
      </c>
      <c r="R72" s="10">
        <v>17356.03</v>
      </c>
      <c r="S72" s="10">
        <v>17356.03</v>
      </c>
      <c r="T72" s="10">
        <v>17356.03</v>
      </c>
    </row>
    <row r="73" spans="1:20" ht="40.5" customHeight="1">
      <c r="A73" s="6" t="s">
        <v>410</v>
      </c>
      <c r="B73" s="7" t="s">
        <v>454</v>
      </c>
      <c r="C73" s="7" t="s">
        <v>314</v>
      </c>
      <c r="D73" s="7" t="s">
        <v>330</v>
      </c>
      <c r="E73" s="7" t="s">
        <v>334</v>
      </c>
      <c r="F73" s="7" t="s">
        <v>110</v>
      </c>
      <c r="G73" s="7" t="s">
        <v>308</v>
      </c>
      <c r="H73" s="7" t="s">
        <v>311</v>
      </c>
      <c r="I73" s="7" t="s">
        <v>331</v>
      </c>
      <c r="J73" s="16" t="s">
        <v>37</v>
      </c>
      <c r="K73" s="15"/>
      <c r="L73" s="16"/>
      <c r="M73" s="16"/>
      <c r="N73" s="16"/>
      <c r="O73" s="16"/>
      <c r="P73" s="10">
        <f aca="true" t="shared" si="2" ref="P73:T74">P74</f>
        <v>59.62</v>
      </c>
      <c r="Q73" s="10">
        <f t="shared" si="2"/>
        <v>62.29</v>
      </c>
      <c r="R73" s="10">
        <f t="shared" si="2"/>
        <v>62.29</v>
      </c>
      <c r="S73" s="10">
        <f t="shared" si="2"/>
        <v>62.29</v>
      </c>
      <c r="T73" s="10">
        <f t="shared" si="2"/>
        <v>62.29</v>
      </c>
    </row>
    <row r="74" spans="1:20" ht="40.5" customHeight="1">
      <c r="A74" s="6" t="s">
        <v>411</v>
      </c>
      <c r="B74" s="7" t="s">
        <v>454</v>
      </c>
      <c r="C74" s="7" t="s">
        <v>314</v>
      </c>
      <c r="D74" s="7" t="s">
        <v>330</v>
      </c>
      <c r="E74" s="7" t="s">
        <v>334</v>
      </c>
      <c r="F74" s="7" t="s">
        <v>36</v>
      </c>
      <c r="G74" s="7" t="s">
        <v>308</v>
      </c>
      <c r="H74" s="7" t="s">
        <v>311</v>
      </c>
      <c r="I74" s="7" t="s">
        <v>331</v>
      </c>
      <c r="J74" s="16" t="s">
        <v>111</v>
      </c>
      <c r="K74" s="15"/>
      <c r="L74" s="16"/>
      <c r="M74" s="16"/>
      <c r="N74" s="16"/>
      <c r="O74" s="16"/>
      <c r="P74" s="10">
        <f t="shared" si="2"/>
        <v>59.62</v>
      </c>
      <c r="Q74" s="10">
        <f t="shared" si="2"/>
        <v>62.29</v>
      </c>
      <c r="R74" s="10">
        <f t="shared" si="2"/>
        <v>62.29</v>
      </c>
      <c r="S74" s="10">
        <f t="shared" si="2"/>
        <v>62.29</v>
      </c>
      <c r="T74" s="10">
        <f t="shared" si="2"/>
        <v>62.29</v>
      </c>
    </row>
    <row r="75" spans="1:20" ht="98.25" customHeight="1">
      <c r="A75" s="6" t="s">
        <v>412</v>
      </c>
      <c r="B75" s="7" t="s">
        <v>454</v>
      </c>
      <c r="C75" s="7" t="s">
        <v>314</v>
      </c>
      <c r="D75" s="7" t="s">
        <v>330</v>
      </c>
      <c r="E75" s="7" t="s">
        <v>334</v>
      </c>
      <c r="F75" s="7" t="s">
        <v>683</v>
      </c>
      <c r="G75" s="7" t="s">
        <v>337</v>
      </c>
      <c r="H75" s="7" t="s">
        <v>311</v>
      </c>
      <c r="I75" s="7" t="s">
        <v>331</v>
      </c>
      <c r="J75" s="16" t="s">
        <v>38</v>
      </c>
      <c r="K75" s="15" t="s">
        <v>631</v>
      </c>
      <c r="L75" s="16">
        <v>100</v>
      </c>
      <c r="M75" s="16">
        <v>100</v>
      </c>
      <c r="N75" s="16">
        <v>100</v>
      </c>
      <c r="O75" s="16">
        <v>100</v>
      </c>
      <c r="P75" s="10">
        <v>59.62</v>
      </c>
      <c r="Q75" s="10">
        <v>62.29</v>
      </c>
      <c r="R75" s="10">
        <v>62.29</v>
      </c>
      <c r="S75" s="10">
        <v>62.29</v>
      </c>
      <c r="T75" s="10">
        <v>62.29</v>
      </c>
    </row>
    <row r="76" spans="1:20" ht="27.75" customHeight="1">
      <c r="A76" s="6" t="s">
        <v>413</v>
      </c>
      <c r="B76" s="7" t="s">
        <v>454</v>
      </c>
      <c r="C76" s="7" t="s">
        <v>314</v>
      </c>
      <c r="D76" s="7" t="s">
        <v>330</v>
      </c>
      <c r="E76" s="7" t="s">
        <v>326</v>
      </c>
      <c r="F76" s="7" t="s">
        <v>310</v>
      </c>
      <c r="G76" s="7" t="s">
        <v>308</v>
      </c>
      <c r="H76" s="7" t="s">
        <v>311</v>
      </c>
      <c r="I76" s="7" t="s">
        <v>331</v>
      </c>
      <c r="J76" s="15" t="s">
        <v>507</v>
      </c>
      <c r="K76" s="15" t="s">
        <v>631</v>
      </c>
      <c r="L76" s="15"/>
      <c r="M76" s="15"/>
      <c r="N76" s="15"/>
      <c r="O76" s="15"/>
      <c r="P76" s="10">
        <f aca="true" t="shared" si="3" ref="P76:T77">P77</f>
        <v>470.23</v>
      </c>
      <c r="Q76" s="10">
        <f t="shared" si="3"/>
        <v>595.23</v>
      </c>
      <c r="R76" s="10">
        <f t="shared" si="3"/>
        <v>812</v>
      </c>
      <c r="S76" s="10">
        <f t="shared" si="3"/>
        <v>846</v>
      </c>
      <c r="T76" s="10">
        <f t="shared" si="3"/>
        <v>893</v>
      </c>
    </row>
    <row r="77" spans="1:20" ht="39" customHeight="1">
      <c r="A77" s="6" t="s">
        <v>414</v>
      </c>
      <c r="B77" s="7" t="s">
        <v>454</v>
      </c>
      <c r="C77" s="7" t="s">
        <v>314</v>
      </c>
      <c r="D77" s="7" t="s">
        <v>330</v>
      </c>
      <c r="E77" s="7" t="s">
        <v>326</v>
      </c>
      <c r="F77" s="7" t="s">
        <v>439</v>
      </c>
      <c r="G77" s="7" t="s">
        <v>308</v>
      </c>
      <c r="H77" s="7" t="s">
        <v>311</v>
      </c>
      <c r="I77" s="7" t="s">
        <v>331</v>
      </c>
      <c r="J77" s="15" t="s">
        <v>508</v>
      </c>
      <c r="K77" s="15" t="s">
        <v>631</v>
      </c>
      <c r="L77" s="15"/>
      <c r="M77" s="15"/>
      <c r="N77" s="15"/>
      <c r="O77" s="15"/>
      <c r="P77" s="10">
        <f>P78</f>
        <v>470.23</v>
      </c>
      <c r="Q77" s="10">
        <f t="shared" si="3"/>
        <v>595.23</v>
      </c>
      <c r="R77" s="10">
        <f t="shared" si="3"/>
        <v>812</v>
      </c>
      <c r="S77" s="10">
        <f t="shared" si="3"/>
        <v>846</v>
      </c>
      <c r="T77" s="10">
        <f t="shared" si="3"/>
        <v>893</v>
      </c>
    </row>
    <row r="78" spans="1:20" ht="51" customHeight="1">
      <c r="A78" s="6" t="s">
        <v>415</v>
      </c>
      <c r="B78" s="7" t="s">
        <v>454</v>
      </c>
      <c r="C78" s="7" t="s">
        <v>314</v>
      </c>
      <c r="D78" s="7" t="s">
        <v>330</v>
      </c>
      <c r="E78" s="7" t="s">
        <v>326</v>
      </c>
      <c r="F78" s="7" t="s">
        <v>359</v>
      </c>
      <c r="G78" s="7" t="s">
        <v>337</v>
      </c>
      <c r="H78" s="7" t="s">
        <v>311</v>
      </c>
      <c r="I78" s="7" t="s">
        <v>331</v>
      </c>
      <c r="J78" s="15" t="s">
        <v>509</v>
      </c>
      <c r="K78" s="15" t="s">
        <v>631</v>
      </c>
      <c r="L78" s="15" t="s">
        <v>441</v>
      </c>
      <c r="M78" s="15" t="s">
        <v>441</v>
      </c>
      <c r="N78" s="15" t="s">
        <v>441</v>
      </c>
      <c r="O78" s="15" t="s">
        <v>441</v>
      </c>
      <c r="P78" s="10">
        <v>470.23</v>
      </c>
      <c r="Q78" s="10">
        <v>595.23</v>
      </c>
      <c r="R78" s="10">
        <v>812</v>
      </c>
      <c r="S78" s="10">
        <v>846</v>
      </c>
      <c r="T78" s="10">
        <v>893</v>
      </c>
    </row>
    <row r="79" spans="1:20" ht="76.5" customHeight="1">
      <c r="A79" s="6" t="s">
        <v>416</v>
      </c>
      <c r="B79" s="7" t="s">
        <v>454</v>
      </c>
      <c r="C79" s="7" t="s">
        <v>314</v>
      </c>
      <c r="D79" s="7" t="s">
        <v>330</v>
      </c>
      <c r="E79" s="7" t="s">
        <v>328</v>
      </c>
      <c r="F79" s="7" t="s">
        <v>310</v>
      </c>
      <c r="G79" s="7" t="s">
        <v>308</v>
      </c>
      <c r="H79" s="7" t="s">
        <v>311</v>
      </c>
      <c r="I79" s="7" t="s">
        <v>331</v>
      </c>
      <c r="J79" s="16" t="s">
        <v>510</v>
      </c>
      <c r="K79" s="15" t="s">
        <v>631</v>
      </c>
      <c r="L79" s="16"/>
      <c r="M79" s="16"/>
      <c r="N79" s="16"/>
      <c r="O79" s="16"/>
      <c r="P79" s="10">
        <f>P80</f>
        <v>2969.15</v>
      </c>
      <c r="Q79" s="10">
        <f>Q80</f>
        <v>3867.9900000000002</v>
      </c>
      <c r="R79" s="10">
        <f>R80+R85</f>
        <v>3788.3399999999997</v>
      </c>
      <c r="S79" s="10">
        <f>S80+S85</f>
        <v>3931.87</v>
      </c>
      <c r="T79" s="10">
        <f>T80+T85</f>
        <v>4081.14</v>
      </c>
    </row>
    <row r="80" spans="1:20" ht="76.5" customHeight="1">
      <c r="A80" s="6" t="s">
        <v>417</v>
      </c>
      <c r="B80" s="7" t="s">
        <v>454</v>
      </c>
      <c r="C80" s="7" t="s">
        <v>314</v>
      </c>
      <c r="D80" s="7" t="s">
        <v>330</v>
      </c>
      <c r="E80" s="7" t="s">
        <v>328</v>
      </c>
      <c r="F80" s="7" t="s">
        <v>460</v>
      </c>
      <c r="G80" s="7" t="s">
        <v>337</v>
      </c>
      <c r="H80" s="7" t="s">
        <v>311</v>
      </c>
      <c r="I80" s="7" t="s">
        <v>331</v>
      </c>
      <c r="J80" s="16" t="s">
        <v>511</v>
      </c>
      <c r="K80" s="15" t="s">
        <v>631</v>
      </c>
      <c r="L80" s="16"/>
      <c r="M80" s="16"/>
      <c r="N80" s="16"/>
      <c r="O80" s="16"/>
      <c r="P80" s="10">
        <f>P81+P82+P84+P83</f>
        <v>2969.15</v>
      </c>
      <c r="Q80" s="10">
        <f>Q81+Q82+Q84+Q83+Q87</f>
        <v>3867.9900000000002</v>
      </c>
      <c r="R80" s="10">
        <f>R81+R82+R83+R84</f>
        <v>2652.16</v>
      </c>
      <c r="S80" s="10">
        <f>S81+S82+S83+S84</f>
        <v>2758.24</v>
      </c>
      <c r="T80" s="10">
        <f>T81+T82+T83+T84</f>
        <v>2868.56</v>
      </c>
    </row>
    <row r="81" spans="1:20" ht="76.5" customHeight="1">
      <c r="A81" s="6" t="s">
        <v>418</v>
      </c>
      <c r="B81" s="7" t="s">
        <v>454</v>
      </c>
      <c r="C81" s="7" t="s">
        <v>314</v>
      </c>
      <c r="D81" s="7" t="s">
        <v>330</v>
      </c>
      <c r="E81" s="7" t="s">
        <v>328</v>
      </c>
      <c r="F81" s="7" t="s">
        <v>460</v>
      </c>
      <c r="G81" s="7" t="s">
        <v>337</v>
      </c>
      <c r="H81" s="7" t="s">
        <v>157</v>
      </c>
      <c r="I81" s="7" t="s">
        <v>331</v>
      </c>
      <c r="J81" s="16" t="s">
        <v>687</v>
      </c>
      <c r="K81" s="15" t="s">
        <v>631</v>
      </c>
      <c r="L81" s="16">
        <v>100</v>
      </c>
      <c r="M81" s="16">
        <v>100</v>
      </c>
      <c r="N81" s="16">
        <v>100</v>
      </c>
      <c r="O81" s="16">
        <v>100</v>
      </c>
      <c r="P81" s="10">
        <v>0</v>
      </c>
      <c r="Q81" s="10">
        <v>0</v>
      </c>
      <c r="R81" s="10">
        <v>0</v>
      </c>
      <c r="S81" s="10">
        <v>0</v>
      </c>
      <c r="T81" s="10">
        <v>0</v>
      </c>
    </row>
    <row r="82" spans="1:20" ht="76.5" customHeight="1">
      <c r="A82" s="6" t="s">
        <v>419</v>
      </c>
      <c r="B82" s="7" t="s">
        <v>454</v>
      </c>
      <c r="C82" s="7" t="s">
        <v>314</v>
      </c>
      <c r="D82" s="7" t="s">
        <v>330</v>
      </c>
      <c r="E82" s="7" t="s">
        <v>328</v>
      </c>
      <c r="F82" s="7" t="s">
        <v>460</v>
      </c>
      <c r="G82" s="7" t="s">
        <v>337</v>
      </c>
      <c r="H82" s="7" t="s">
        <v>158</v>
      </c>
      <c r="I82" s="7" t="s">
        <v>331</v>
      </c>
      <c r="J82" s="16" t="s">
        <v>688</v>
      </c>
      <c r="K82" s="15" t="s">
        <v>631</v>
      </c>
      <c r="L82" s="16">
        <v>100</v>
      </c>
      <c r="M82" s="16">
        <v>100</v>
      </c>
      <c r="N82" s="16">
        <v>100</v>
      </c>
      <c r="O82" s="16">
        <v>100</v>
      </c>
      <c r="P82" s="10">
        <v>2083.28</v>
      </c>
      <c r="Q82" s="10">
        <v>2906.32</v>
      </c>
      <c r="R82" s="10">
        <v>2652.16</v>
      </c>
      <c r="S82" s="10">
        <v>2758.24</v>
      </c>
      <c r="T82" s="10">
        <v>2868.56</v>
      </c>
    </row>
    <row r="83" spans="1:20" ht="76.5" customHeight="1">
      <c r="A83" s="6" t="s">
        <v>420</v>
      </c>
      <c r="B83" s="7" t="s">
        <v>454</v>
      </c>
      <c r="C83" s="7" t="s">
        <v>314</v>
      </c>
      <c r="D83" s="7" t="s">
        <v>330</v>
      </c>
      <c r="E83" s="7" t="s">
        <v>328</v>
      </c>
      <c r="F83" s="7" t="s">
        <v>460</v>
      </c>
      <c r="G83" s="7" t="s">
        <v>337</v>
      </c>
      <c r="H83" s="7" t="s">
        <v>159</v>
      </c>
      <c r="I83" s="7" t="s">
        <v>331</v>
      </c>
      <c r="J83" s="16" t="s">
        <v>689</v>
      </c>
      <c r="K83" s="15" t="s">
        <v>631</v>
      </c>
      <c r="L83" s="16">
        <v>100</v>
      </c>
      <c r="M83" s="16">
        <v>100</v>
      </c>
      <c r="N83" s="16">
        <v>100</v>
      </c>
      <c r="O83" s="16">
        <v>100</v>
      </c>
      <c r="P83" s="10">
        <v>734.43</v>
      </c>
      <c r="Q83" s="10">
        <v>781.67</v>
      </c>
      <c r="R83" s="10">
        <v>0</v>
      </c>
      <c r="S83" s="10">
        <v>0</v>
      </c>
      <c r="T83" s="10">
        <v>0</v>
      </c>
    </row>
    <row r="84" spans="1:20" ht="67.5" customHeight="1">
      <c r="A84" s="6" t="s">
        <v>421</v>
      </c>
      <c r="B84" s="7" t="s">
        <v>454</v>
      </c>
      <c r="C84" s="7" t="s">
        <v>314</v>
      </c>
      <c r="D84" s="7" t="s">
        <v>330</v>
      </c>
      <c r="E84" s="7" t="s">
        <v>328</v>
      </c>
      <c r="F84" s="7" t="s">
        <v>460</v>
      </c>
      <c r="G84" s="7" t="s">
        <v>337</v>
      </c>
      <c r="H84" s="7" t="s">
        <v>160</v>
      </c>
      <c r="I84" s="7" t="s">
        <v>331</v>
      </c>
      <c r="J84" s="16" t="s">
        <v>690</v>
      </c>
      <c r="K84" s="15" t="s">
        <v>631</v>
      </c>
      <c r="L84" s="16">
        <v>100</v>
      </c>
      <c r="M84" s="16">
        <v>100</v>
      </c>
      <c r="N84" s="16">
        <v>100</v>
      </c>
      <c r="O84" s="16">
        <v>100</v>
      </c>
      <c r="P84" s="10">
        <v>151.44</v>
      </c>
      <c r="Q84" s="10">
        <v>180</v>
      </c>
      <c r="R84" s="10">
        <v>0</v>
      </c>
      <c r="S84" s="10">
        <v>0</v>
      </c>
      <c r="T84" s="10">
        <v>0</v>
      </c>
    </row>
    <row r="85" spans="1:20" ht="92.25" customHeight="1">
      <c r="A85" s="6" t="s">
        <v>559</v>
      </c>
      <c r="B85" s="7" t="s">
        <v>454</v>
      </c>
      <c r="C85" s="7" t="s">
        <v>314</v>
      </c>
      <c r="D85" s="7" t="s">
        <v>330</v>
      </c>
      <c r="E85" s="7" t="s">
        <v>328</v>
      </c>
      <c r="F85" s="7" t="s">
        <v>472</v>
      </c>
      <c r="G85" s="7" t="s">
        <v>308</v>
      </c>
      <c r="H85" s="7" t="s">
        <v>311</v>
      </c>
      <c r="I85" s="7" t="s">
        <v>331</v>
      </c>
      <c r="J85" s="16" t="s">
        <v>92</v>
      </c>
      <c r="K85" s="15" t="s">
        <v>631</v>
      </c>
      <c r="L85" s="16">
        <v>100</v>
      </c>
      <c r="M85" s="16">
        <v>100</v>
      </c>
      <c r="N85" s="16">
        <v>100</v>
      </c>
      <c r="O85" s="16">
        <v>100</v>
      </c>
      <c r="P85" s="10">
        <f>SUM(P86:P87)</f>
        <v>0</v>
      </c>
      <c r="Q85" s="10">
        <f>SUM(Q86:Q87)</f>
        <v>0</v>
      </c>
      <c r="R85" s="10">
        <f>SUM(R86:R87)</f>
        <v>1136.1799999999998</v>
      </c>
      <c r="S85" s="10">
        <f>SUM(S86:S87)</f>
        <v>1173.63</v>
      </c>
      <c r="T85" s="10">
        <f>SUM(T86:T87)</f>
        <v>1212.58</v>
      </c>
    </row>
    <row r="86" spans="1:20" ht="89.25" customHeight="1">
      <c r="A86" s="6" t="s">
        <v>216</v>
      </c>
      <c r="B86" s="7" t="s">
        <v>454</v>
      </c>
      <c r="C86" s="7" t="s">
        <v>314</v>
      </c>
      <c r="D86" s="7" t="s">
        <v>330</v>
      </c>
      <c r="E86" s="7" t="s">
        <v>328</v>
      </c>
      <c r="F86" s="7" t="s">
        <v>472</v>
      </c>
      <c r="G86" s="7" t="s">
        <v>337</v>
      </c>
      <c r="H86" s="7" t="s">
        <v>157</v>
      </c>
      <c r="I86" s="7" t="s">
        <v>331</v>
      </c>
      <c r="J86" s="16" t="s">
        <v>113</v>
      </c>
      <c r="K86" s="15" t="s">
        <v>631</v>
      </c>
      <c r="L86" s="16">
        <v>100</v>
      </c>
      <c r="M86" s="16">
        <v>100</v>
      </c>
      <c r="N86" s="16">
        <v>100</v>
      </c>
      <c r="O86" s="16">
        <v>100</v>
      </c>
      <c r="P86" s="10"/>
      <c r="Q86" s="10"/>
      <c r="R86" s="10">
        <v>200</v>
      </c>
      <c r="S86" s="10">
        <v>200</v>
      </c>
      <c r="T86" s="10">
        <v>200</v>
      </c>
    </row>
    <row r="87" spans="1:20" ht="92.25" customHeight="1">
      <c r="A87" s="6" t="s">
        <v>217</v>
      </c>
      <c r="B87" s="7" t="s">
        <v>454</v>
      </c>
      <c r="C87" s="7" t="s">
        <v>314</v>
      </c>
      <c r="D87" s="7" t="s">
        <v>330</v>
      </c>
      <c r="E87" s="7" t="s">
        <v>328</v>
      </c>
      <c r="F87" s="7" t="s">
        <v>472</v>
      </c>
      <c r="G87" s="7" t="s">
        <v>337</v>
      </c>
      <c r="H87" s="7" t="s">
        <v>159</v>
      </c>
      <c r="I87" s="7" t="s">
        <v>331</v>
      </c>
      <c r="J87" s="16" t="s">
        <v>114</v>
      </c>
      <c r="K87" s="15" t="s">
        <v>631</v>
      </c>
      <c r="L87" s="16">
        <v>100</v>
      </c>
      <c r="M87" s="16">
        <v>100</v>
      </c>
      <c r="N87" s="16">
        <v>100</v>
      </c>
      <c r="O87" s="16">
        <v>100</v>
      </c>
      <c r="P87" s="10"/>
      <c r="Q87" s="10"/>
      <c r="R87" s="10">
        <v>936.18</v>
      </c>
      <c r="S87" s="10">
        <v>973.63</v>
      </c>
      <c r="T87" s="10">
        <v>1012.58</v>
      </c>
    </row>
    <row r="88" spans="1:20" ht="38.25" customHeight="1">
      <c r="A88" s="6" t="s">
        <v>218</v>
      </c>
      <c r="B88" s="13" t="s">
        <v>370</v>
      </c>
      <c r="C88" s="13" t="s">
        <v>314</v>
      </c>
      <c r="D88" s="13" t="s">
        <v>316</v>
      </c>
      <c r="E88" s="13" t="s">
        <v>308</v>
      </c>
      <c r="F88" s="13" t="s">
        <v>310</v>
      </c>
      <c r="G88" s="13" t="s">
        <v>308</v>
      </c>
      <c r="H88" s="13" t="s">
        <v>311</v>
      </c>
      <c r="I88" s="13" t="s">
        <v>310</v>
      </c>
      <c r="J88" s="17" t="s">
        <v>461</v>
      </c>
      <c r="K88" s="15" t="s">
        <v>632</v>
      </c>
      <c r="L88" s="17"/>
      <c r="M88" s="17"/>
      <c r="N88" s="17"/>
      <c r="O88" s="17"/>
      <c r="P88" s="9">
        <f>P89</f>
        <v>1543.99</v>
      </c>
      <c r="Q88" s="9">
        <f>Q89</f>
        <v>1600</v>
      </c>
      <c r="R88" s="9">
        <f>R89</f>
        <v>973.2</v>
      </c>
      <c r="S88" s="9">
        <f>S89</f>
        <v>973.2</v>
      </c>
      <c r="T88" s="9">
        <f>T89</f>
        <v>973.2</v>
      </c>
    </row>
    <row r="89" spans="1:20" ht="38.25">
      <c r="A89" s="6" t="s">
        <v>219</v>
      </c>
      <c r="B89" s="7" t="s">
        <v>370</v>
      </c>
      <c r="C89" s="7" t="s">
        <v>314</v>
      </c>
      <c r="D89" s="7" t="s">
        <v>316</v>
      </c>
      <c r="E89" s="7" t="s">
        <v>319</v>
      </c>
      <c r="F89" s="7" t="s">
        <v>310</v>
      </c>
      <c r="G89" s="7" t="s">
        <v>319</v>
      </c>
      <c r="H89" s="7" t="s">
        <v>311</v>
      </c>
      <c r="I89" s="7" t="s">
        <v>331</v>
      </c>
      <c r="J89" s="15" t="s">
        <v>369</v>
      </c>
      <c r="K89" s="15" t="s">
        <v>632</v>
      </c>
      <c r="L89" s="15"/>
      <c r="M89" s="15"/>
      <c r="N89" s="15"/>
      <c r="O89" s="15"/>
      <c r="P89" s="10">
        <f>P90+P91+P92+P95</f>
        <v>1543.99</v>
      </c>
      <c r="Q89" s="10">
        <f>Q90+Q91+Q92+Q95</f>
        <v>1600</v>
      </c>
      <c r="R89" s="10">
        <f>R90+R91+R92+R95</f>
        <v>973.2</v>
      </c>
      <c r="S89" s="10">
        <f>S90+S91+S92+S95</f>
        <v>973.2</v>
      </c>
      <c r="T89" s="10">
        <f>T90+T91+T92+T95</f>
        <v>973.2</v>
      </c>
    </row>
    <row r="90" spans="1:20" ht="38.25">
      <c r="A90" s="6" t="s">
        <v>220</v>
      </c>
      <c r="B90" s="7" t="s">
        <v>370</v>
      </c>
      <c r="C90" s="7" t="s">
        <v>314</v>
      </c>
      <c r="D90" s="7" t="s">
        <v>316</v>
      </c>
      <c r="E90" s="7" t="s">
        <v>319</v>
      </c>
      <c r="F90" s="7" t="s">
        <v>439</v>
      </c>
      <c r="G90" s="7" t="s">
        <v>319</v>
      </c>
      <c r="H90" s="7" t="s">
        <v>311</v>
      </c>
      <c r="I90" s="7" t="s">
        <v>331</v>
      </c>
      <c r="J90" s="15" t="s">
        <v>462</v>
      </c>
      <c r="K90" s="15" t="s">
        <v>632</v>
      </c>
      <c r="L90" s="15" t="s">
        <v>407</v>
      </c>
      <c r="M90" s="15" t="s">
        <v>407</v>
      </c>
      <c r="N90" s="15" t="s">
        <v>407</v>
      </c>
      <c r="O90" s="15" t="s">
        <v>407</v>
      </c>
      <c r="P90" s="10">
        <v>78.07</v>
      </c>
      <c r="Q90" s="10">
        <v>81</v>
      </c>
      <c r="R90" s="10">
        <v>86.8</v>
      </c>
      <c r="S90" s="10">
        <v>86.8</v>
      </c>
      <c r="T90" s="10">
        <v>86.8</v>
      </c>
    </row>
    <row r="91" spans="1:20" ht="38.25">
      <c r="A91" s="6" t="s">
        <v>221</v>
      </c>
      <c r="B91" s="7" t="s">
        <v>370</v>
      </c>
      <c r="C91" s="7" t="s">
        <v>314</v>
      </c>
      <c r="D91" s="7" t="s">
        <v>316</v>
      </c>
      <c r="E91" s="7" t="s">
        <v>319</v>
      </c>
      <c r="F91" s="7" t="s">
        <v>335</v>
      </c>
      <c r="G91" s="7" t="s">
        <v>319</v>
      </c>
      <c r="H91" s="7" t="s">
        <v>311</v>
      </c>
      <c r="I91" s="7" t="s">
        <v>331</v>
      </c>
      <c r="J91" s="15" t="s">
        <v>665</v>
      </c>
      <c r="K91" s="15" t="s">
        <v>632</v>
      </c>
      <c r="L91" s="15" t="s">
        <v>407</v>
      </c>
      <c r="M91" s="15" t="s">
        <v>407</v>
      </c>
      <c r="N91" s="15" t="s">
        <v>407</v>
      </c>
      <c r="O91" s="15" t="s">
        <v>407</v>
      </c>
      <c r="P91" s="10">
        <v>1086.2</v>
      </c>
      <c r="Q91" s="10">
        <v>1100</v>
      </c>
      <c r="R91" s="10">
        <v>405</v>
      </c>
      <c r="S91" s="10">
        <v>405</v>
      </c>
      <c r="T91" s="10">
        <v>405</v>
      </c>
    </row>
    <row r="92" spans="1:20" ht="38.25">
      <c r="A92" s="6" t="s">
        <v>222</v>
      </c>
      <c r="B92" s="7" t="s">
        <v>370</v>
      </c>
      <c r="C92" s="7" t="s">
        <v>314</v>
      </c>
      <c r="D92" s="7" t="s">
        <v>316</v>
      </c>
      <c r="E92" s="7" t="s">
        <v>319</v>
      </c>
      <c r="F92" s="7" t="s">
        <v>363</v>
      </c>
      <c r="G92" s="7" t="s">
        <v>319</v>
      </c>
      <c r="H92" s="7" t="s">
        <v>311</v>
      </c>
      <c r="I92" s="7" t="s">
        <v>331</v>
      </c>
      <c r="J92" s="15" t="s">
        <v>463</v>
      </c>
      <c r="K92" s="15" t="s">
        <v>632</v>
      </c>
      <c r="L92" s="15" t="s">
        <v>407</v>
      </c>
      <c r="M92" s="15" t="s">
        <v>407</v>
      </c>
      <c r="N92" s="15" t="s">
        <v>407</v>
      </c>
      <c r="O92" s="15" t="s">
        <v>407</v>
      </c>
      <c r="P92" s="10">
        <f>P93+P94</f>
        <v>379.66</v>
      </c>
      <c r="Q92" s="10">
        <f>Q93+Q94</f>
        <v>418.9</v>
      </c>
      <c r="R92" s="10">
        <f>R93+R94</f>
        <v>481.4</v>
      </c>
      <c r="S92" s="10">
        <f>S93+S94</f>
        <v>481.4</v>
      </c>
      <c r="T92" s="10">
        <f>T93+T94</f>
        <v>481.4</v>
      </c>
    </row>
    <row r="93" spans="1:20" ht="38.25">
      <c r="A93" s="6" t="s">
        <v>223</v>
      </c>
      <c r="B93" s="7" t="s">
        <v>370</v>
      </c>
      <c r="C93" s="7" t="s">
        <v>314</v>
      </c>
      <c r="D93" s="7" t="s">
        <v>316</v>
      </c>
      <c r="E93" s="7" t="s">
        <v>319</v>
      </c>
      <c r="F93" s="7" t="s">
        <v>660</v>
      </c>
      <c r="G93" s="7" t="s">
        <v>319</v>
      </c>
      <c r="H93" s="7" t="s">
        <v>311</v>
      </c>
      <c r="I93" s="7" t="s">
        <v>331</v>
      </c>
      <c r="J93" s="15" t="s">
        <v>153</v>
      </c>
      <c r="K93" s="15" t="s">
        <v>632</v>
      </c>
      <c r="L93" s="15" t="s">
        <v>407</v>
      </c>
      <c r="M93" s="15" t="s">
        <v>407</v>
      </c>
      <c r="N93" s="15" t="s">
        <v>407</v>
      </c>
      <c r="O93" s="15" t="s">
        <v>407</v>
      </c>
      <c r="P93" s="10">
        <v>154.08</v>
      </c>
      <c r="Q93" s="10">
        <v>180</v>
      </c>
      <c r="R93" s="10">
        <v>246.8</v>
      </c>
      <c r="S93" s="10">
        <v>246.8</v>
      </c>
      <c r="T93" s="10">
        <v>246.8</v>
      </c>
    </row>
    <row r="94" spans="1:20" ht="38.25">
      <c r="A94" s="6" t="s">
        <v>224</v>
      </c>
      <c r="B94" s="7" t="s">
        <v>370</v>
      </c>
      <c r="C94" s="7" t="s">
        <v>314</v>
      </c>
      <c r="D94" s="7" t="s">
        <v>316</v>
      </c>
      <c r="E94" s="7" t="s">
        <v>319</v>
      </c>
      <c r="F94" s="7" t="s">
        <v>494</v>
      </c>
      <c r="G94" s="7" t="s">
        <v>319</v>
      </c>
      <c r="H94" s="7" t="s">
        <v>311</v>
      </c>
      <c r="I94" s="7" t="s">
        <v>331</v>
      </c>
      <c r="J94" s="15" t="s">
        <v>112</v>
      </c>
      <c r="K94" s="15" t="s">
        <v>632</v>
      </c>
      <c r="L94" s="15" t="s">
        <v>407</v>
      </c>
      <c r="M94" s="15" t="s">
        <v>407</v>
      </c>
      <c r="N94" s="15" t="s">
        <v>407</v>
      </c>
      <c r="O94" s="15" t="s">
        <v>407</v>
      </c>
      <c r="P94" s="10">
        <v>225.58</v>
      </c>
      <c r="Q94" s="10">
        <v>238.9</v>
      </c>
      <c r="R94" s="10">
        <v>234.6</v>
      </c>
      <c r="S94" s="10">
        <v>234.6</v>
      </c>
      <c r="T94" s="10">
        <v>234.6</v>
      </c>
    </row>
    <row r="95" spans="1:20" ht="38.25">
      <c r="A95" s="6" t="s">
        <v>225</v>
      </c>
      <c r="B95" s="7" t="s">
        <v>370</v>
      </c>
      <c r="C95" s="7" t="s">
        <v>314</v>
      </c>
      <c r="D95" s="7" t="s">
        <v>316</v>
      </c>
      <c r="E95" s="7" t="s">
        <v>319</v>
      </c>
      <c r="F95" s="7" t="s">
        <v>551</v>
      </c>
      <c r="G95" s="7" t="s">
        <v>319</v>
      </c>
      <c r="H95" s="7" t="s">
        <v>311</v>
      </c>
      <c r="I95" s="7" t="s">
        <v>331</v>
      </c>
      <c r="J95" s="15" t="s">
        <v>161</v>
      </c>
      <c r="K95" s="15" t="s">
        <v>632</v>
      </c>
      <c r="L95" s="15" t="s">
        <v>407</v>
      </c>
      <c r="M95" s="15" t="s">
        <v>407</v>
      </c>
      <c r="N95" s="15" t="s">
        <v>407</v>
      </c>
      <c r="O95" s="15" t="s">
        <v>407</v>
      </c>
      <c r="P95" s="10">
        <v>0.06</v>
      </c>
      <c r="Q95" s="10">
        <v>0.1</v>
      </c>
      <c r="R95" s="10">
        <v>0</v>
      </c>
      <c r="S95" s="10">
        <v>0</v>
      </c>
      <c r="T95" s="10">
        <v>0</v>
      </c>
    </row>
    <row r="96" spans="1:20" ht="38.25" customHeight="1">
      <c r="A96" s="6" t="s">
        <v>226</v>
      </c>
      <c r="B96" s="13" t="s">
        <v>310</v>
      </c>
      <c r="C96" s="13" t="s">
        <v>314</v>
      </c>
      <c r="D96" s="13" t="s">
        <v>318</v>
      </c>
      <c r="E96" s="13" t="s">
        <v>308</v>
      </c>
      <c r="F96" s="13" t="s">
        <v>310</v>
      </c>
      <c r="G96" s="13" t="s">
        <v>308</v>
      </c>
      <c r="H96" s="13" t="s">
        <v>311</v>
      </c>
      <c r="I96" s="13" t="s">
        <v>310</v>
      </c>
      <c r="J96" s="17" t="s">
        <v>154</v>
      </c>
      <c r="K96" s="17"/>
      <c r="L96" s="17"/>
      <c r="M96" s="17"/>
      <c r="N96" s="17"/>
      <c r="O96" s="17"/>
      <c r="P96" s="9">
        <f>P97+P100</f>
        <v>1999.37</v>
      </c>
      <c r="Q96" s="9">
        <f>Q97+Q100</f>
        <v>2811.1499999999996</v>
      </c>
      <c r="R96" s="9">
        <f>R97+R100</f>
        <v>722.24</v>
      </c>
      <c r="S96" s="9">
        <f>S97+S100</f>
        <v>722.24</v>
      </c>
      <c r="T96" s="9">
        <f>T97+T100</f>
        <v>722.24</v>
      </c>
    </row>
    <row r="97" spans="1:20" ht="12.75" customHeight="1">
      <c r="A97" s="6" t="s">
        <v>227</v>
      </c>
      <c r="B97" s="7" t="s">
        <v>310</v>
      </c>
      <c r="C97" s="7" t="s">
        <v>314</v>
      </c>
      <c r="D97" s="7" t="s">
        <v>318</v>
      </c>
      <c r="E97" s="7" t="s">
        <v>319</v>
      </c>
      <c r="F97" s="7" t="s">
        <v>310</v>
      </c>
      <c r="G97" s="7" t="s">
        <v>308</v>
      </c>
      <c r="H97" s="7" t="s">
        <v>311</v>
      </c>
      <c r="I97" s="7" t="s">
        <v>338</v>
      </c>
      <c r="J97" s="15" t="s">
        <v>464</v>
      </c>
      <c r="K97" s="15"/>
      <c r="L97" s="15"/>
      <c r="M97" s="15"/>
      <c r="N97" s="15"/>
      <c r="O97" s="15"/>
      <c r="P97" s="10">
        <f>P98+P99</f>
        <v>1096.72</v>
      </c>
      <c r="Q97" s="10">
        <f>Q98+Q99</f>
        <v>1859.8899999999999</v>
      </c>
      <c r="R97" s="10">
        <f>R98+R99</f>
        <v>540.98</v>
      </c>
      <c r="S97" s="10">
        <f>S98+S99</f>
        <v>540.98</v>
      </c>
      <c r="T97" s="10">
        <f>T98+T99</f>
        <v>540.98</v>
      </c>
    </row>
    <row r="98" spans="1:20" ht="27.75" customHeight="1">
      <c r="A98" s="6" t="s">
        <v>228</v>
      </c>
      <c r="B98" s="7" t="s">
        <v>454</v>
      </c>
      <c r="C98" s="7" t="s">
        <v>314</v>
      </c>
      <c r="D98" s="7" t="s">
        <v>318</v>
      </c>
      <c r="E98" s="7" t="s">
        <v>319</v>
      </c>
      <c r="F98" s="7" t="s">
        <v>465</v>
      </c>
      <c r="G98" s="7" t="s">
        <v>337</v>
      </c>
      <c r="H98" s="7" t="s">
        <v>149</v>
      </c>
      <c r="I98" s="7" t="s">
        <v>338</v>
      </c>
      <c r="J98" s="15" t="s">
        <v>674</v>
      </c>
      <c r="K98" s="15" t="s">
        <v>631</v>
      </c>
      <c r="L98" s="15" t="s">
        <v>441</v>
      </c>
      <c r="M98" s="15" t="s">
        <v>441</v>
      </c>
      <c r="N98" s="15" t="s">
        <v>441</v>
      </c>
      <c r="O98" s="15" t="s">
        <v>441</v>
      </c>
      <c r="P98" s="10">
        <v>738.68</v>
      </c>
      <c r="Q98" s="10">
        <v>1090.5</v>
      </c>
      <c r="R98" s="10">
        <v>0</v>
      </c>
      <c r="S98" s="10">
        <v>0</v>
      </c>
      <c r="T98" s="10">
        <v>0</v>
      </c>
    </row>
    <row r="99" spans="1:20" ht="38.25" customHeight="1">
      <c r="A99" s="6" t="s">
        <v>229</v>
      </c>
      <c r="B99" s="7" t="s">
        <v>528</v>
      </c>
      <c r="C99" s="7" t="s">
        <v>314</v>
      </c>
      <c r="D99" s="7" t="s">
        <v>318</v>
      </c>
      <c r="E99" s="7" t="s">
        <v>319</v>
      </c>
      <c r="F99" s="7" t="s">
        <v>465</v>
      </c>
      <c r="G99" s="7" t="s">
        <v>337</v>
      </c>
      <c r="H99" s="7" t="s">
        <v>311</v>
      </c>
      <c r="I99" s="7" t="s">
        <v>338</v>
      </c>
      <c r="J99" s="15" t="s">
        <v>512</v>
      </c>
      <c r="K99" s="15" t="s">
        <v>633</v>
      </c>
      <c r="L99" s="15" t="s">
        <v>441</v>
      </c>
      <c r="M99" s="15" t="s">
        <v>441</v>
      </c>
      <c r="N99" s="15" t="s">
        <v>441</v>
      </c>
      <c r="O99" s="15" t="s">
        <v>441</v>
      </c>
      <c r="P99" s="10">
        <v>358.04</v>
      </c>
      <c r="Q99" s="10">
        <v>769.39</v>
      </c>
      <c r="R99" s="10">
        <v>540.98</v>
      </c>
      <c r="S99" s="10">
        <v>540.98</v>
      </c>
      <c r="T99" s="10">
        <v>540.98</v>
      </c>
    </row>
    <row r="100" spans="1:20" ht="17.25" customHeight="1">
      <c r="A100" s="6" t="s">
        <v>333</v>
      </c>
      <c r="B100" s="7" t="s">
        <v>310</v>
      </c>
      <c r="C100" s="7" t="s">
        <v>314</v>
      </c>
      <c r="D100" s="7" t="s">
        <v>318</v>
      </c>
      <c r="E100" s="7" t="s">
        <v>322</v>
      </c>
      <c r="F100" s="7" t="s">
        <v>310</v>
      </c>
      <c r="G100" s="7" t="s">
        <v>308</v>
      </c>
      <c r="H100" s="7" t="s">
        <v>311</v>
      </c>
      <c r="I100" s="7" t="s">
        <v>338</v>
      </c>
      <c r="J100" s="15" t="s">
        <v>466</v>
      </c>
      <c r="K100" s="15"/>
      <c r="L100" s="15"/>
      <c r="M100" s="15"/>
      <c r="N100" s="15"/>
      <c r="O100" s="15"/>
      <c r="P100" s="10">
        <f>P104+P101</f>
        <v>902.65</v>
      </c>
      <c r="Q100" s="10">
        <f>Q104+Q101</f>
        <v>951.26</v>
      </c>
      <c r="R100" s="10">
        <f>R104+R101</f>
        <v>181.26</v>
      </c>
      <c r="S100" s="10">
        <f>S104+S101</f>
        <v>181.26</v>
      </c>
      <c r="T100" s="10">
        <f>T104+T101</f>
        <v>181.26</v>
      </c>
    </row>
    <row r="101" spans="1:20" ht="25.5" customHeight="1">
      <c r="A101" s="6" t="s">
        <v>230</v>
      </c>
      <c r="B101" s="7" t="s">
        <v>310</v>
      </c>
      <c r="C101" s="7" t="s">
        <v>314</v>
      </c>
      <c r="D101" s="7" t="s">
        <v>318</v>
      </c>
      <c r="E101" s="7" t="s">
        <v>322</v>
      </c>
      <c r="F101" s="7" t="s">
        <v>471</v>
      </c>
      <c r="G101" s="7" t="s">
        <v>308</v>
      </c>
      <c r="H101" s="7" t="s">
        <v>311</v>
      </c>
      <c r="I101" s="7" t="s">
        <v>338</v>
      </c>
      <c r="J101" s="15" t="s">
        <v>663</v>
      </c>
      <c r="K101" s="15"/>
      <c r="L101" s="15"/>
      <c r="M101" s="15"/>
      <c r="N101" s="15"/>
      <c r="O101" s="15"/>
      <c r="P101" s="10">
        <f>P102+P103</f>
        <v>144.41</v>
      </c>
      <c r="Q101" s="10">
        <f>Q102+Q103</f>
        <v>193.02</v>
      </c>
      <c r="R101" s="10">
        <f>R102+R103</f>
        <v>181.26</v>
      </c>
      <c r="S101" s="10">
        <f>S102+S103</f>
        <v>181.26</v>
      </c>
      <c r="T101" s="10">
        <f>T102+T103</f>
        <v>181.26</v>
      </c>
    </row>
    <row r="102" spans="1:20" ht="38.25" customHeight="1">
      <c r="A102" s="6" t="s">
        <v>231</v>
      </c>
      <c r="B102" s="7" t="s">
        <v>454</v>
      </c>
      <c r="C102" s="7" t="s">
        <v>314</v>
      </c>
      <c r="D102" s="7" t="s">
        <v>318</v>
      </c>
      <c r="E102" s="7" t="s">
        <v>322</v>
      </c>
      <c r="F102" s="7" t="s">
        <v>659</v>
      </c>
      <c r="G102" s="7" t="s">
        <v>337</v>
      </c>
      <c r="H102" s="7" t="s">
        <v>311</v>
      </c>
      <c r="I102" s="7" t="s">
        <v>338</v>
      </c>
      <c r="J102" s="15" t="s">
        <v>664</v>
      </c>
      <c r="K102" s="15" t="s">
        <v>631</v>
      </c>
      <c r="L102" s="15" t="s">
        <v>441</v>
      </c>
      <c r="M102" s="15" t="s">
        <v>441</v>
      </c>
      <c r="N102" s="15" t="s">
        <v>441</v>
      </c>
      <c r="O102" s="15" t="s">
        <v>441</v>
      </c>
      <c r="P102" s="10">
        <v>37.81</v>
      </c>
      <c r="Q102" s="10">
        <v>50.84</v>
      </c>
      <c r="R102" s="10">
        <v>0</v>
      </c>
      <c r="S102" s="10">
        <v>0</v>
      </c>
      <c r="T102" s="10">
        <v>0</v>
      </c>
    </row>
    <row r="103" spans="1:20" ht="37.5" customHeight="1">
      <c r="A103" s="6" t="s">
        <v>232</v>
      </c>
      <c r="B103" s="7" t="s">
        <v>528</v>
      </c>
      <c r="C103" s="7" t="s">
        <v>314</v>
      </c>
      <c r="D103" s="7" t="s">
        <v>318</v>
      </c>
      <c r="E103" s="7" t="s">
        <v>322</v>
      </c>
      <c r="F103" s="7" t="s">
        <v>659</v>
      </c>
      <c r="G103" s="7" t="s">
        <v>337</v>
      </c>
      <c r="H103" s="7" t="s">
        <v>311</v>
      </c>
      <c r="I103" s="7" t="s">
        <v>338</v>
      </c>
      <c r="J103" s="15" t="s">
        <v>664</v>
      </c>
      <c r="K103" s="15" t="s">
        <v>633</v>
      </c>
      <c r="L103" s="15" t="s">
        <v>441</v>
      </c>
      <c r="M103" s="15" t="s">
        <v>441</v>
      </c>
      <c r="N103" s="15" t="s">
        <v>441</v>
      </c>
      <c r="O103" s="15" t="s">
        <v>441</v>
      </c>
      <c r="P103" s="10">
        <v>106.6</v>
      </c>
      <c r="Q103" s="10">
        <v>142.18</v>
      </c>
      <c r="R103" s="10">
        <v>181.26</v>
      </c>
      <c r="S103" s="10">
        <v>181.26</v>
      </c>
      <c r="T103" s="10">
        <v>181.26</v>
      </c>
    </row>
    <row r="104" spans="1:20" ht="25.5" customHeight="1">
      <c r="A104" s="6" t="s">
        <v>233</v>
      </c>
      <c r="B104" s="7" t="s">
        <v>310</v>
      </c>
      <c r="C104" s="7" t="s">
        <v>314</v>
      </c>
      <c r="D104" s="7" t="s">
        <v>318</v>
      </c>
      <c r="E104" s="7" t="s">
        <v>322</v>
      </c>
      <c r="F104" s="7" t="s">
        <v>467</v>
      </c>
      <c r="G104" s="7" t="s">
        <v>308</v>
      </c>
      <c r="H104" s="7" t="s">
        <v>311</v>
      </c>
      <c r="I104" s="7" t="s">
        <v>338</v>
      </c>
      <c r="J104" s="15" t="s">
        <v>513</v>
      </c>
      <c r="K104" s="15"/>
      <c r="L104" s="15"/>
      <c r="M104" s="15"/>
      <c r="N104" s="15"/>
      <c r="O104" s="15"/>
      <c r="P104" s="10">
        <f>SUM(P105:P108)</f>
        <v>758.24</v>
      </c>
      <c r="Q104" s="10">
        <f>SUM(Q105:Q108)</f>
        <v>758.24</v>
      </c>
      <c r="R104" s="10">
        <f>SUM(R105:R108)</f>
        <v>0</v>
      </c>
      <c r="S104" s="10">
        <f>SUM(S105:S108)</f>
        <v>0</v>
      </c>
      <c r="T104" s="10">
        <f>SUM(T105:T108)</f>
        <v>0</v>
      </c>
    </row>
    <row r="105" spans="1:20" ht="26.25" customHeight="1">
      <c r="A105" s="6" t="s">
        <v>234</v>
      </c>
      <c r="B105" s="7" t="s">
        <v>454</v>
      </c>
      <c r="C105" s="7" t="s">
        <v>314</v>
      </c>
      <c r="D105" s="7" t="s">
        <v>318</v>
      </c>
      <c r="E105" s="7" t="s">
        <v>322</v>
      </c>
      <c r="F105" s="7" t="s">
        <v>465</v>
      </c>
      <c r="G105" s="7" t="s">
        <v>337</v>
      </c>
      <c r="H105" s="7" t="s">
        <v>311</v>
      </c>
      <c r="I105" s="7" t="s">
        <v>338</v>
      </c>
      <c r="J105" s="15" t="s">
        <v>514</v>
      </c>
      <c r="K105" s="15" t="s">
        <v>631</v>
      </c>
      <c r="L105" s="15" t="s">
        <v>441</v>
      </c>
      <c r="M105" s="15" t="s">
        <v>441</v>
      </c>
      <c r="N105" s="15" t="s">
        <v>441</v>
      </c>
      <c r="O105" s="15" t="s">
        <v>441</v>
      </c>
      <c r="P105" s="10">
        <v>486.38</v>
      </c>
      <c r="Q105" s="10">
        <v>486.38</v>
      </c>
      <c r="R105" s="10">
        <v>0</v>
      </c>
      <c r="S105" s="10">
        <v>0</v>
      </c>
      <c r="T105" s="10">
        <v>0</v>
      </c>
    </row>
    <row r="106" spans="1:20" ht="51">
      <c r="A106" s="6" t="s">
        <v>235</v>
      </c>
      <c r="B106" s="7" t="s">
        <v>423</v>
      </c>
      <c r="C106" s="7" t="s">
        <v>314</v>
      </c>
      <c r="D106" s="7" t="s">
        <v>318</v>
      </c>
      <c r="E106" s="7" t="s">
        <v>322</v>
      </c>
      <c r="F106" s="7" t="s">
        <v>465</v>
      </c>
      <c r="G106" s="7" t="s">
        <v>337</v>
      </c>
      <c r="H106" s="7" t="s">
        <v>311</v>
      </c>
      <c r="I106" s="7" t="s">
        <v>338</v>
      </c>
      <c r="J106" s="15" t="s">
        <v>514</v>
      </c>
      <c r="K106" s="15" t="s">
        <v>637</v>
      </c>
      <c r="L106" s="15" t="s">
        <v>441</v>
      </c>
      <c r="M106" s="15" t="s">
        <v>441</v>
      </c>
      <c r="N106" s="15" t="s">
        <v>441</v>
      </c>
      <c r="O106" s="15" t="s">
        <v>441</v>
      </c>
      <c r="P106" s="10">
        <v>0.35</v>
      </c>
      <c r="Q106" s="10">
        <v>0.35</v>
      </c>
      <c r="R106" s="10">
        <v>0</v>
      </c>
      <c r="S106" s="10">
        <v>0</v>
      </c>
      <c r="T106" s="10">
        <v>0</v>
      </c>
    </row>
    <row r="107" spans="1:20" ht="51">
      <c r="A107" s="6" t="s">
        <v>236</v>
      </c>
      <c r="B107" s="7" t="s">
        <v>528</v>
      </c>
      <c r="C107" s="7" t="s">
        <v>314</v>
      </c>
      <c r="D107" s="7" t="s">
        <v>318</v>
      </c>
      <c r="E107" s="7" t="s">
        <v>322</v>
      </c>
      <c r="F107" s="7" t="s">
        <v>465</v>
      </c>
      <c r="G107" s="7" t="s">
        <v>337</v>
      </c>
      <c r="H107" s="7" t="s">
        <v>311</v>
      </c>
      <c r="I107" s="7" t="s">
        <v>338</v>
      </c>
      <c r="J107" s="15" t="s">
        <v>514</v>
      </c>
      <c r="K107" s="15" t="s">
        <v>633</v>
      </c>
      <c r="L107" s="15" t="s">
        <v>441</v>
      </c>
      <c r="M107" s="15" t="s">
        <v>441</v>
      </c>
      <c r="N107" s="15" t="s">
        <v>441</v>
      </c>
      <c r="O107" s="15" t="s">
        <v>441</v>
      </c>
      <c r="P107" s="10">
        <v>262.28</v>
      </c>
      <c r="Q107" s="10">
        <v>262.28</v>
      </c>
      <c r="R107" s="10">
        <v>0</v>
      </c>
      <c r="S107" s="10">
        <v>0</v>
      </c>
      <c r="T107" s="10">
        <v>0</v>
      </c>
    </row>
    <row r="108" spans="1:20" ht="30.75" customHeight="1">
      <c r="A108" s="6" t="s">
        <v>237</v>
      </c>
      <c r="B108" s="7" t="s">
        <v>272</v>
      </c>
      <c r="C108" s="7" t="s">
        <v>314</v>
      </c>
      <c r="D108" s="7" t="s">
        <v>318</v>
      </c>
      <c r="E108" s="7" t="s">
        <v>322</v>
      </c>
      <c r="F108" s="7" t="s">
        <v>465</v>
      </c>
      <c r="G108" s="7" t="s">
        <v>337</v>
      </c>
      <c r="H108" s="7" t="s">
        <v>311</v>
      </c>
      <c r="I108" s="7" t="s">
        <v>338</v>
      </c>
      <c r="J108" s="15" t="s">
        <v>514</v>
      </c>
      <c r="K108" s="15" t="s">
        <v>636</v>
      </c>
      <c r="L108" s="15" t="s">
        <v>441</v>
      </c>
      <c r="M108" s="15" t="s">
        <v>441</v>
      </c>
      <c r="N108" s="15" t="s">
        <v>441</v>
      </c>
      <c r="O108" s="15" t="s">
        <v>441</v>
      </c>
      <c r="P108" s="10">
        <v>9.23</v>
      </c>
      <c r="Q108" s="10">
        <v>9.23</v>
      </c>
      <c r="R108" s="10">
        <v>0</v>
      </c>
      <c r="S108" s="10">
        <v>0</v>
      </c>
      <c r="T108" s="10">
        <v>0</v>
      </c>
    </row>
    <row r="109" spans="1:20" ht="25.5" customHeight="1">
      <c r="A109" s="6" t="s">
        <v>238</v>
      </c>
      <c r="B109" s="13" t="s">
        <v>310</v>
      </c>
      <c r="C109" s="13" t="s">
        <v>314</v>
      </c>
      <c r="D109" s="13" t="s">
        <v>339</v>
      </c>
      <c r="E109" s="13" t="s">
        <v>308</v>
      </c>
      <c r="F109" s="13" t="s">
        <v>310</v>
      </c>
      <c r="G109" s="13" t="s">
        <v>308</v>
      </c>
      <c r="H109" s="13" t="s">
        <v>311</v>
      </c>
      <c r="I109" s="13" t="s">
        <v>310</v>
      </c>
      <c r="J109" s="17" t="s">
        <v>468</v>
      </c>
      <c r="K109" s="15"/>
      <c r="L109" s="17"/>
      <c r="M109" s="17"/>
      <c r="N109" s="17"/>
      <c r="O109" s="17"/>
      <c r="P109" s="9">
        <f>P110+P112+P115</f>
        <v>3374.8999999999996</v>
      </c>
      <c r="Q109" s="9">
        <f>Q112+Q115+Q110</f>
        <v>3647.7200000000003</v>
      </c>
      <c r="R109" s="9">
        <f>R112+R115+R110</f>
        <v>1400</v>
      </c>
      <c r="S109" s="9">
        <f>S112+S115+S110</f>
        <v>1400</v>
      </c>
      <c r="T109" s="9">
        <f>T112+T115+T110</f>
        <v>1400</v>
      </c>
    </row>
    <row r="110" spans="1:20" ht="25.5" customHeight="1">
      <c r="A110" s="6" t="s">
        <v>441</v>
      </c>
      <c r="B110" s="7" t="s">
        <v>454</v>
      </c>
      <c r="C110" s="7" t="s">
        <v>314</v>
      </c>
      <c r="D110" s="7" t="s">
        <v>339</v>
      </c>
      <c r="E110" s="7" t="s">
        <v>319</v>
      </c>
      <c r="F110" s="7" t="s">
        <v>310</v>
      </c>
      <c r="G110" s="7" t="s">
        <v>308</v>
      </c>
      <c r="H110" s="7" t="s">
        <v>311</v>
      </c>
      <c r="I110" s="7" t="s">
        <v>355</v>
      </c>
      <c r="J110" s="15" t="s">
        <v>115</v>
      </c>
      <c r="K110" s="15" t="s">
        <v>631</v>
      </c>
      <c r="L110" s="15"/>
      <c r="M110" s="15"/>
      <c r="N110" s="15"/>
      <c r="O110" s="15"/>
      <c r="P110" s="10">
        <f>P111</f>
        <v>413.05</v>
      </c>
      <c r="Q110" s="10">
        <f>Q111</f>
        <v>413.05</v>
      </c>
      <c r="R110" s="10">
        <f>R111</f>
        <v>0</v>
      </c>
      <c r="S110" s="10">
        <f>S111</f>
        <v>0</v>
      </c>
      <c r="T110" s="10">
        <f>T111</f>
        <v>0</v>
      </c>
    </row>
    <row r="111" spans="1:20" ht="25.5" customHeight="1">
      <c r="A111" s="6" t="s">
        <v>239</v>
      </c>
      <c r="B111" s="7" t="s">
        <v>454</v>
      </c>
      <c r="C111" s="7" t="s">
        <v>314</v>
      </c>
      <c r="D111" s="7" t="s">
        <v>339</v>
      </c>
      <c r="E111" s="7" t="s">
        <v>319</v>
      </c>
      <c r="F111" s="7" t="s">
        <v>363</v>
      </c>
      <c r="G111" s="7" t="s">
        <v>337</v>
      </c>
      <c r="H111" s="7" t="s">
        <v>311</v>
      </c>
      <c r="I111" s="7" t="s">
        <v>355</v>
      </c>
      <c r="J111" s="15" t="s">
        <v>116</v>
      </c>
      <c r="K111" s="15" t="s">
        <v>631</v>
      </c>
      <c r="L111" s="15" t="s">
        <v>441</v>
      </c>
      <c r="M111" s="15" t="s">
        <v>441</v>
      </c>
      <c r="N111" s="15" t="s">
        <v>441</v>
      </c>
      <c r="O111" s="15" t="s">
        <v>441</v>
      </c>
      <c r="P111" s="10">
        <v>413.05</v>
      </c>
      <c r="Q111" s="10">
        <v>413.05</v>
      </c>
      <c r="R111" s="10">
        <v>0</v>
      </c>
      <c r="S111" s="10">
        <v>0</v>
      </c>
      <c r="T111" s="10">
        <v>0</v>
      </c>
    </row>
    <row r="112" spans="1:20" ht="75.75" customHeight="1">
      <c r="A112" s="6" t="s">
        <v>240</v>
      </c>
      <c r="B112" s="7" t="s">
        <v>454</v>
      </c>
      <c r="C112" s="7" t="s">
        <v>314</v>
      </c>
      <c r="D112" s="7" t="s">
        <v>339</v>
      </c>
      <c r="E112" s="7" t="s">
        <v>322</v>
      </c>
      <c r="F112" s="7" t="s">
        <v>310</v>
      </c>
      <c r="G112" s="7" t="s">
        <v>308</v>
      </c>
      <c r="H112" s="7" t="s">
        <v>311</v>
      </c>
      <c r="I112" s="7" t="s">
        <v>310</v>
      </c>
      <c r="J112" s="16" t="s">
        <v>515</v>
      </c>
      <c r="K112" s="15" t="s">
        <v>631</v>
      </c>
      <c r="L112" s="16"/>
      <c r="M112" s="16"/>
      <c r="N112" s="16"/>
      <c r="O112" s="16"/>
      <c r="P112" s="10">
        <f aca="true" t="shared" si="4" ref="P112:T113">P113</f>
        <v>134.67</v>
      </c>
      <c r="Q112" s="10">
        <f t="shared" si="4"/>
        <v>134.67</v>
      </c>
      <c r="R112" s="10">
        <f t="shared" si="4"/>
        <v>0</v>
      </c>
      <c r="S112" s="10">
        <f t="shared" si="4"/>
        <v>0</v>
      </c>
      <c r="T112" s="10">
        <f t="shared" si="4"/>
        <v>0</v>
      </c>
    </row>
    <row r="113" spans="1:20" ht="90.75" customHeight="1">
      <c r="A113" s="6" t="s">
        <v>241</v>
      </c>
      <c r="B113" s="7" t="s">
        <v>454</v>
      </c>
      <c r="C113" s="7" t="s">
        <v>314</v>
      </c>
      <c r="D113" s="7" t="s">
        <v>339</v>
      </c>
      <c r="E113" s="7" t="s">
        <v>322</v>
      </c>
      <c r="F113" s="7" t="s">
        <v>363</v>
      </c>
      <c r="G113" s="7" t="s">
        <v>337</v>
      </c>
      <c r="H113" s="7" t="s">
        <v>311</v>
      </c>
      <c r="I113" s="7" t="s">
        <v>355</v>
      </c>
      <c r="J113" s="16" t="s">
        <v>516</v>
      </c>
      <c r="K113" s="15" t="s">
        <v>631</v>
      </c>
      <c r="L113" s="16"/>
      <c r="M113" s="16"/>
      <c r="N113" s="16"/>
      <c r="O113" s="16"/>
      <c r="P113" s="10">
        <f t="shared" si="4"/>
        <v>134.67</v>
      </c>
      <c r="Q113" s="10">
        <f t="shared" si="4"/>
        <v>134.67</v>
      </c>
      <c r="R113" s="10">
        <f t="shared" si="4"/>
        <v>0</v>
      </c>
      <c r="S113" s="10">
        <f t="shared" si="4"/>
        <v>0</v>
      </c>
      <c r="T113" s="10">
        <f t="shared" si="4"/>
        <v>0</v>
      </c>
    </row>
    <row r="114" spans="1:20" ht="77.25" customHeight="1">
      <c r="A114" s="6" t="s">
        <v>242</v>
      </c>
      <c r="B114" s="7" t="s">
        <v>454</v>
      </c>
      <c r="C114" s="7" t="s">
        <v>314</v>
      </c>
      <c r="D114" s="7" t="s">
        <v>339</v>
      </c>
      <c r="E114" s="7" t="s">
        <v>322</v>
      </c>
      <c r="F114" s="7" t="s">
        <v>469</v>
      </c>
      <c r="G114" s="7" t="s">
        <v>337</v>
      </c>
      <c r="H114" s="7" t="s">
        <v>311</v>
      </c>
      <c r="I114" s="7" t="s">
        <v>355</v>
      </c>
      <c r="J114" s="16" t="s">
        <v>519</v>
      </c>
      <c r="K114" s="15" t="s">
        <v>631</v>
      </c>
      <c r="L114" s="16">
        <v>100</v>
      </c>
      <c r="M114" s="16">
        <v>100</v>
      </c>
      <c r="N114" s="16">
        <v>100</v>
      </c>
      <c r="O114" s="16">
        <v>100</v>
      </c>
      <c r="P114" s="10">
        <v>134.67</v>
      </c>
      <c r="Q114" s="10">
        <v>134.67</v>
      </c>
      <c r="R114" s="10">
        <v>0</v>
      </c>
      <c r="S114" s="10">
        <v>0</v>
      </c>
      <c r="T114" s="10">
        <v>0</v>
      </c>
    </row>
    <row r="115" spans="1:20" ht="30.75" customHeight="1">
      <c r="A115" s="6" t="s">
        <v>243</v>
      </c>
      <c r="B115" s="7" t="s">
        <v>454</v>
      </c>
      <c r="C115" s="7" t="s">
        <v>314</v>
      </c>
      <c r="D115" s="7" t="s">
        <v>339</v>
      </c>
      <c r="E115" s="7" t="s">
        <v>329</v>
      </c>
      <c r="F115" s="7" t="s">
        <v>310</v>
      </c>
      <c r="G115" s="7" t="s">
        <v>308</v>
      </c>
      <c r="H115" s="7" t="s">
        <v>311</v>
      </c>
      <c r="I115" s="7" t="s">
        <v>341</v>
      </c>
      <c r="J115" s="15" t="s">
        <v>517</v>
      </c>
      <c r="K115" s="15" t="s">
        <v>631</v>
      </c>
      <c r="L115" s="15"/>
      <c r="M115" s="15"/>
      <c r="N115" s="15"/>
      <c r="O115" s="15"/>
      <c r="P115" s="10">
        <f aca="true" t="shared" si="5" ref="P115:T116">P116</f>
        <v>2827.18</v>
      </c>
      <c r="Q115" s="10">
        <f t="shared" si="5"/>
        <v>3100</v>
      </c>
      <c r="R115" s="10">
        <f t="shared" si="5"/>
        <v>1400</v>
      </c>
      <c r="S115" s="10">
        <f t="shared" si="5"/>
        <v>1400</v>
      </c>
      <c r="T115" s="10">
        <f t="shared" si="5"/>
        <v>1400</v>
      </c>
    </row>
    <row r="116" spans="1:20" ht="27.75" customHeight="1">
      <c r="A116" s="6" t="s">
        <v>244</v>
      </c>
      <c r="B116" s="7" t="s">
        <v>454</v>
      </c>
      <c r="C116" s="7" t="s">
        <v>314</v>
      </c>
      <c r="D116" s="7" t="s">
        <v>339</v>
      </c>
      <c r="E116" s="7" t="s">
        <v>329</v>
      </c>
      <c r="F116" s="7" t="s">
        <v>439</v>
      </c>
      <c r="G116" s="7" t="s">
        <v>308</v>
      </c>
      <c r="H116" s="7" t="s">
        <v>311</v>
      </c>
      <c r="I116" s="7" t="s">
        <v>341</v>
      </c>
      <c r="J116" s="15" t="s">
        <v>518</v>
      </c>
      <c r="K116" s="15" t="s">
        <v>631</v>
      </c>
      <c r="L116" s="15"/>
      <c r="M116" s="15"/>
      <c r="N116" s="15"/>
      <c r="O116" s="15"/>
      <c r="P116" s="10">
        <f t="shared" si="5"/>
        <v>2827.18</v>
      </c>
      <c r="Q116" s="10">
        <f t="shared" si="5"/>
        <v>3100</v>
      </c>
      <c r="R116" s="10">
        <f t="shared" si="5"/>
        <v>1400</v>
      </c>
      <c r="S116" s="10">
        <f t="shared" si="5"/>
        <v>1400</v>
      </c>
      <c r="T116" s="10">
        <f t="shared" si="5"/>
        <v>1400</v>
      </c>
    </row>
    <row r="117" spans="1:20" ht="41.25" customHeight="1">
      <c r="A117" s="6" t="s">
        <v>245</v>
      </c>
      <c r="B117" s="7" t="s">
        <v>454</v>
      </c>
      <c r="C117" s="7" t="s">
        <v>314</v>
      </c>
      <c r="D117" s="7" t="s">
        <v>339</v>
      </c>
      <c r="E117" s="7" t="s">
        <v>329</v>
      </c>
      <c r="F117" s="7" t="s">
        <v>357</v>
      </c>
      <c r="G117" s="7" t="s">
        <v>337</v>
      </c>
      <c r="H117" s="7" t="s">
        <v>311</v>
      </c>
      <c r="I117" s="7" t="s">
        <v>341</v>
      </c>
      <c r="J117" s="15" t="s">
        <v>146</v>
      </c>
      <c r="K117" s="15" t="s">
        <v>631</v>
      </c>
      <c r="L117" s="15" t="s">
        <v>441</v>
      </c>
      <c r="M117" s="15" t="s">
        <v>441</v>
      </c>
      <c r="N117" s="15" t="s">
        <v>441</v>
      </c>
      <c r="O117" s="15" t="s">
        <v>441</v>
      </c>
      <c r="P117" s="10">
        <v>2827.18</v>
      </c>
      <c r="Q117" s="10">
        <v>3100</v>
      </c>
      <c r="R117" s="10">
        <v>1400</v>
      </c>
      <c r="S117" s="10">
        <v>1400</v>
      </c>
      <c r="T117" s="10">
        <v>1400</v>
      </c>
    </row>
    <row r="118" spans="1:23" ht="15.75" customHeight="1">
      <c r="A118" s="6" t="s">
        <v>246</v>
      </c>
      <c r="B118" s="13" t="s">
        <v>310</v>
      </c>
      <c r="C118" s="13" t="s">
        <v>314</v>
      </c>
      <c r="D118" s="13" t="s">
        <v>344</v>
      </c>
      <c r="E118" s="13" t="s">
        <v>308</v>
      </c>
      <c r="F118" s="13" t="s">
        <v>310</v>
      </c>
      <c r="G118" s="13" t="s">
        <v>308</v>
      </c>
      <c r="H118" s="13" t="s">
        <v>311</v>
      </c>
      <c r="I118" s="13" t="s">
        <v>310</v>
      </c>
      <c r="J118" s="17" t="s">
        <v>470</v>
      </c>
      <c r="K118" s="17"/>
      <c r="L118" s="17"/>
      <c r="M118" s="17"/>
      <c r="N118" s="17"/>
      <c r="O118" s="17"/>
      <c r="P118" s="9">
        <f>P119+P150+P152+P169</f>
        <v>2140.8500000000004</v>
      </c>
      <c r="Q118" s="9">
        <f>Q119+Q150+Q152+Q169</f>
        <v>2500</v>
      </c>
      <c r="R118" s="9">
        <f>R119+R150+R152+R169</f>
        <v>1380.9</v>
      </c>
      <c r="S118" s="9">
        <f>S119+S150+S152+S169</f>
        <v>1380.9</v>
      </c>
      <c r="T118" s="9">
        <f>T119+T150+T152+T169</f>
        <v>1380.9</v>
      </c>
      <c r="U118" s="25"/>
      <c r="V118" s="25"/>
      <c r="W118" s="25"/>
    </row>
    <row r="119" spans="1:20" ht="41.25" customHeight="1">
      <c r="A119" s="6" t="s">
        <v>247</v>
      </c>
      <c r="B119" s="7" t="s">
        <v>310</v>
      </c>
      <c r="C119" s="7" t="s">
        <v>314</v>
      </c>
      <c r="D119" s="7" t="s">
        <v>344</v>
      </c>
      <c r="E119" s="7" t="s">
        <v>319</v>
      </c>
      <c r="F119" s="7" t="s">
        <v>310</v>
      </c>
      <c r="G119" s="7" t="s">
        <v>319</v>
      </c>
      <c r="H119" s="7" t="s">
        <v>311</v>
      </c>
      <c r="I119" s="7" t="s">
        <v>343</v>
      </c>
      <c r="J119" s="16" t="s">
        <v>176</v>
      </c>
      <c r="K119" s="30"/>
      <c r="L119" s="16"/>
      <c r="M119" s="16"/>
      <c r="N119" s="16"/>
      <c r="O119" s="16"/>
      <c r="P119" s="10">
        <f>P120+P124+P128+P133+P135+P137+P139+P141+P143+P145</f>
        <v>723.6</v>
      </c>
      <c r="Q119" s="10">
        <f>Q120+Q124+Q128+Q133+Q135+Q137+Q139+Q141+Q143+Q145</f>
        <v>972.63</v>
      </c>
      <c r="R119" s="10">
        <f>R120+R124+R128+R133+R135+R137+R139+R141+R143+R145</f>
        <v>746.9</v>
      </c>
      <c r="S119" s="10">
        <f>S120+S124+S128+S133+S135+S137+S139+S141+S143+S145</f>
        <v>746.9</v>
      </c>
      <c r="T119" s="10">
        <f>T120+T124+T128+T133+T135+T137+T139+T141+T143+T145</f>
        <v>746.9</v>
      </c>
    </row>
    <row r="120" spans="1:20" ht="51" customHeight="1">
      <c r="A120" s="6" t="s">
        <v>321</v>
      </c>
      <c r="B120" s="7" t="s">
        <v>310</v>
      </c>
      <c r="C120" s="7" t="s">
        <v>314</v>
      </c>
      <c r="D120" s="7" t="s">
        <v>344</v>
      </c>
      <c r="E120" s="7" t="s">
        <v>319</v>
      </c>
      <c r="F120" s="7" t="s">
        <v>457</v>
      </c>
      <c r="G120" s="7" t="s">
        <v>319</v>
      </c>
      <c r="H120" s="7" t="s">
        <v>311</v>
      </c>
      <c r="I120" s="7" t="s">
        <v>343</v>
      </c>
      <c r="J120" s="16" t="s">
        <v>177</v>
      </c>
      <c r="K120" s="30"/>
      <c r="L120" s="16"/>
      <c r="M120" s="16"/>
      <c r="N120" s="16"/>
      <c r="O120" s="16"/>
      <c r="P120" s="10">
        <f>P121</f>
        <v>4.25</v>
      </c>
      <c r="Q120" s="10">
        <f>Q121</f>
        <v>4.25</v>
      </c>
      <c r="R120" s="10">
        <f>R121</f>
        <v>4.8</v>
      </c>
      <c r="S120" s="10">
        <f>S121</f>
        <v>4.8</v>
      </c>
      <c r="T120" s="10">
        <f>T121</f>
        <v>4.8</v>
      </c>
    </row>
    <row r="121" spans="1:20" ht="78.75" customHeight="1">
      <c r="A121" s="6" t="s">
        <v>248</v>
      </c>
      <c r="B121" s="7" t="s">
        <v>310</v>
      </c>
      <c r="C121" s="7" t="s">
        <v>314</v>
      </c>
      <c r="D121" s="7" t="s">
        <v>344</v>
      </c>
      <c r="E121" s="7" t="s">
        <v>319</v>
      </c>
      <c r="F121" s="7" t="s">
        <v>162</v>
      </c>
      <c r="G121" s="7" t="s">
        <v>319</v>
      </c>
      <c r="H121" s="7" t="s">
        <v>311</v>
      </c>
      <c r="I121" s="7" t="s">
        <v>343</v>
      </c>
      <c r="J121" s="37" t="s">
        <v>178</v>
      </c>
      <c r="K121" s="30"/>
      <c r="L121" s="15" t="s">
        <v>313</v>
      </c>
      <c r="M121" s="15" t="s">
        <v>313</v>
      </c>
      <c r="N121" s="15" t="s">
        <v>313</v>
      </c>
      <c r="O121" s="15" t="s">
        <v>313</v>
      </c>
      <c r="P121" s="10">
        <f>P122+P123</f>
        <v>4.25</v>
      </c>
      <c r="Q121" s="10">
        <f>Q122+Q123</f>
        <v>4.25</v>
      </c>
      <c r="R121" s="10">
        <f>R122+R123</f>
        <v>4.8</v>
      </c>
      <c r="S121" s="10">
        <f>S122+S123</f>
        <v>4.8</v>
      </c>
      <c r="T121" s="10">
        <f>T122+T123</f>
        <v>4.8</v>
      </c>
    </row>
    <row r="122" spans="1:20" ht="78.75" customHeight="1">
      <c r="A122" s="6" t="s">
        <v>249</v>
      </c>
      <c r="B122" s="7" t="s">
        <v>117</v>
      </c>
      <c r="C122" s="7" t="s">
        <v>314</v>
      </c>
      <c r="D122" s="7" t="s">
        <v>344</v>
      </c>
      <c r="E122" s="7" t="s">
        <v>319</v>
      </c>
      <c r="F122" s="7" t="s">
        <v>162</v>
      </c>
      <c r="G122" s="7" t="s">
        <v>319</v>
      </c>
      <c r="H122" s="7" t="s">
        <v>311</v>
      </c>
      <c r="I122" s="7" t="s">
        <v>343</v>
      </c>
      <c r="J122" s="37" t="s">
        <v>178</v>
      </c>
      <c r="K122" s="30" t="s">
        <v>119</v>
      </c>
      <c r="L122" s="15" t="s">
        <v>313</v>
      </c>
      <c r="M122" s="15" t="s">
        <v>313</v>
      </c>
      <c r="N122" s="15" t="s">
        <v>313</v>
      </c>
      <c r="O122" s="15" t="s">
        <v>313</v>
      </c>
      <c r="P122" s="10">
        <v>1.25</v>
      </c>
      <c r="Q122" s="10">
        <v>1.25</v>
      </c>
      <c r="R122" s="10">
        <v>1.8</v>
      </c>
      <c r="S122" s="10">
        <v>1.8</v>
      </c>
      <c r="T122" s="10">
        <v>1.8</v>
      </c>
    </row>
    <row r="123" spans="1:20" ht="78.75" customHeight="1">
      <c r="A123" s="6" t="s">
        <v>250</v>
      </c>
      <c r="B123" s="7" t="s">
        <v>118</v>
      </c>
      <c r="C123" s="7" t="s">
        <v>314</v>
      </c>
      <c r="D123" s="7" t="s">
        <v>344</v>
      </c>
      <c r="E123" s="7" t="s">
        <v>319</v>
      </c>
      <c r="F123" s="7" t="s">
        <v>162</v>
      </c>
      <c r="G123" s="7" t="s">
        <v>319</v>
      </c>
      <c r="H123" s="7" t="s">
        <v>311</v>
      </c>
      <c r="I123" s="7" t="s">
        <v>343</v>
      </c>
      <c r="J123" s="37" t="s">
        <v>178</v>
      </c>
      <c r="K123" s="30" t="s">
        <v>120</v>
      </c>
      <c r="L123" s="15" t="s">
        <v>313</v>
      </c>
      <c r="M123" s="15" t="s">
        <v>313</v>
      </c>
      <c r="N123" s="15" t="s">
        <v>313</v>
      </c>
      <c r="O123" s="15" t="s">
        <v>313</v>
      </c>
      <c r="P123" s="10">
        <v>3</v>
      </c>
      <c r="Q123" s="10">
        <v>3</v>
      </c>
      <c r="R123" s="10">
        <v>3</v>
      </c>
      <c r="S123" s="10">
        <v>3</v>
      </c>
      <c r="T123" s="10">
        <v>3</v>
      </c>
    </row>
    <row r="124" spans="1:20" ht="66.75" customHeight="1">
      <c r="A124" s="6" t="s">
        <v>251</v>
      </c>
      <c r="B124" s="7" t="s">
        <v>310</v>
      </c>
      <c r="C124" s="7" t="s">
        <v>314</v>
      </c>
      <c r="D124" s="7" t="s">
        <v>344</v>
      </c>
      <c r="E124" s="7" t="s">
        <v>319</v>
      </c>
      <c r="F124" s="7" t="s">
        <v>471</v>
      </c>
      <c r="G124" s="7" t="s">
        <v>319</v>
      </c>
      <c r="H124" s="7" t="s">
        <v>311</v>
      </c>
      <c r="I124" s="7" t="s">
        <v>343</v>
      </c>
      <c r="J124" s="16" t="s">
        <v>179</v>
      </c>
      <c r="K124" s="30"/>
      <c r="L124" s="16"/>
      <c r="M124" s="16"/>
      <c r="N124" s="16"/>
      <c r="O124" s="16"/>
      <c r="P124" s="10">
        <f>P125</f>
        <v>83.75</v>
      </c>
      <c r="Q124" s="10">
        <f>Q125</f>
        <v>99</v>
      </c>
      <c r="R124" s="10">
        <f>R125</f>
        <v>88.6</v>
      </c>
      <c r="S124" s="10">
        <f>S125</f>
        <v>88.6</v>
      </c>
      <c r="T124" s="10">
        <f>T125</f>
        <v>88.6</v>
      </c>
    </row>
    <row r="125" spans="1:20" ht="89.25" customHeight="1">
      <c r="A125" s="6" t="s">
        <v>252</v>
      </c>
      <c r="B125" s="7" t="s">
        <v>310</v>
      </c>
      <c r="C125" s="7" t="s">
        <v>314</v>
      </c>
      <c r="D125" s="7" t="s">
        <v>344</v>
      </c>
      <c r="E125" s="7" t="s">
        <v>319</v>
      </c>
      <c r="F125" s="7" t="s">
        <v>163</v>
      </c>
      <c r="G125" s="7" t="s">
        <v>319</v>
      </c>
      <c r="H125" s="7" t="s">
        <v>311</v>
      </c>
      <c r="I125" s="7" t="s">
        <v>343</v>
      </c>
      <c r="J125" s="37" t="s">
        <v>180</v>
      </c>
      <c r="K125" s="30"/>
      <c r="L125" s="15" t="s">
        <v>313</v>
      </c>
      <c r="M125" s="15" t="s">
        <v>313</v>
      </c>
      <c r="N125" s="15" t="s">
        <v>313</v>
      </c>
      <c r="O125" s="15" t="s">
        <v>313</v>
      </c>
      <c r="P125" s="10">
        <f>P126+P127</f>
        <v>83.75</v>
      </c>
      <c r="Q125" s="10">
        <f>Q126+Q127</f>
        <v>99</v>
      </c>
      <c r="R125" s="10">
        <f>R126+R127</f>
        <v>88.6</v>
      </c>
      <c r="S125" s="10">
        <f>S126+S127</f>
        <v>88.6</v>
      </c>
      <c r="T125" s="10">
        <f>T126+T127</f>
        <v>88.6</v>
      </c>
    </row>
    <row r="126" spans="1:20" ht="89.25" customHeight="1">
      <c r="A126" s="6" t="s">
        <v>253</v>
      </c>
      <c r="B126" s="7" t="s">
        <v>117</v>
      </c>
      <c r="C126" s="7" t="s">
        <v>314</v>
      </c>
      <c r="D126" s="7" t="s">
        <v>344</v>
      </c>
      <c r="E126" s="7" t="s">
        <v>319</v>
      </c>
      <c r="F126" s="7" t="s">
        <v>163</v>
      </c>
      <c r="G126" s="7" t="s">
        <v>319</v>
      </c>
      <c r="H126" s="7" t="s">
        <v>311</v>
      </c>
      <c r="I126" s="7" t="s">
        <v>343</v>
      </c>
      <c r="J126" s="37" t="s">
        <v>180</v>
      </c>
      <c r="K126" s="30" t="s">
        <v>119</v>
      </c>
      <c r="L126" s="15" t="s">
        <v>313</v>
      </c>
      <c r="M126" s="15" t="s">
        <v>313</v>
      </c>
      <c r="N126" s="15" t="s">
        <v>313</v>
      </c>
      <c r="O126" s="15" t="s">
        <v>313</v>
      </c>
      <c r="P126" s="10">
        <v>0.85</v>
      </c>
      <c r="Q126" s="10">
        <v>0.85</v>
      </c>
      <c r="R126" s="10">
        <v>2.6</v>
      </c>
      <c r="S126" s="10">
        <v>2.6</v>
      </c>
      <c r="T126" s="10">
        <v>2.6</v>
      </c>
    </row>
    <row r="127" spans="1:20" ht="89.25" customHeight="1">
      <c r="A127" s="6" t="s">
        <v>254</v>
      </c>
      <c r="B127" s="7" t="s">
        <v>118</v>
      </c>
      <c r="C127" s="7" t="s">
        <v>314</v>
      </c>
      <c r="D127" s="7" t="s">
        <v>344</v>
      </c>
      <c r="E127" s="7" t="s">
        <v>319</v>
      </c>
      <c r="F127" s="7" t="s">
        <v>163</v>
      </c>
      <c r="G127" s="7" t="s">
        <v>319</v>
      </c>
      <c r="H127" s="7" t="s">
        <v>311</v>
      </c>
      <c r="I127" s="7" t="s">
        <v>343</v>
      </c>
      <c r="J127" s="37" t="s">
        <v>180</v>
      </c>
      <c r="K127" s="30" t="s">
        <v>120</v>
      </c>
      <c r="L127" s="15" t="s">
        <v>313</v>
      </c>
      <c r="M127" s="15" t="s">
        <v>313</v>
      </c>
      <c r="N127" s="15" t="s">
        <v>313</v>
      </c>
      <c r="O127" s="15" t="s">
        <v>313</v>
      </c>
      <c r="P127" s="10">
        <v>82.9</v>
      </c>
      <c r="Q127" s="10">
        <v>98.15</v>
      </c>
      <c r="R127" s="10">
        <v>86</v>
      </c>
      <c r="S127" s="10">
        <v>86</v>
      </c>
      <c r="T127" s="10">
        <v>86</v>
      </c>
    </row>
    <row r="128" spans="1:20" ht="51" customHeight="1">
      <c r="A128" s="6" t="s">
        <v>255</v>
      </c>
      <c r="B128" s="7" t="s">
        <v>310</v>
      </c>
      <c r="C128" s="7" t="s">
        <v>314</v>
      </c>
      <c r="D128" s="7" t="s">
        <v>344</v>
      </c>
      <c r="E128" s="7" t="s">
        <v>319</v>
      </c>
      <c r="F128" s="7" t="s">
        <v>551</v>
      </c>
      <c r="G128" s="7" t="s">
        <v>319</v>
      </c>
      <c r="H128" s="7" t="s">
        <v>311</v>
      </c>
      <c r="I128" s="7" t="s">
        <v>343</v>
      </c>
      <c r="J128" s="16" t="s">
        <v>181</v>
      </c>
      <c r="K128" s="30"/>
      <c r="L128" s="16"/>
      <c r="M128" s="16"/>
      <c r="N128" s="16"/>
      <c r="O128" s="16"/>
      <c r="P128" s="10">
        <f>P129+P132</f>
        <v>31.439999999999998</v>
      </c>
      <c r="Q128" s="10">
        <f>Q129+Q132</f>
        <v>67.68</v>
      </c>
      <c r="R128" s="10">
        <f>R129+R132</f>
        <v>30</v>
      </c>
      <c r="S128" s="10">
        <f>S129+S132</f>
        <v>30</v>
      </c>
      <c r="T128" s="10">
        <f>T129+T132</f>
        <v>30</v>
      </c>
    </row>
    <row r="129" spans="1:20" ht="76.5" customHeight="1">
      <c r="A129" s="6" t="s">
        <v>358</v>
      </c>
      <c r="B129" s="7" t="s">
        <v>310</v>
      </c>
      <c r="C129" s="7" t="s">
        <v>314</v>
      </c>
      <c r="D129" s="7" t="s">
        <v>344</v>
      </c>
      <c r="E129" s="7" t="s">
        <v>319</v>
      </c>
      <c r="F129" s="7" t="s">
        <v>164</v>
      </c>
      <c r="G129" s="7" t="s">
        <v>319</v>
      </c>
      <c r="H129" s="7" t="s">
        <v>311</v>
      </c>
      <c r="I129" s="7" t="s">
        <v>343</v>
      </c>
      <c r="J129" s="37" t="s">
        <v>182</v>
      </c>
      <c r="K129" s="30"/>
      <c r="L129" s="15" t="s">
        <v>313</v>
      </c>
      <c r="M129" s="15" t="s">
        <v>313</v>
      </c>
      <c r="N129" s="15" t="s">
        <v>313</v>
      </c>
      <c r="O129" s="15" t="s">
        <v>313</v>
      </c>
      <c r="P129" s="10">
        <f>P130+P131</f>
        <v>19.259999999999998</v>
      </c>
      <c r="Q129" s="10">
        <f>Q130+Q131</f>
        <v>30.5</v>
      </c>
      <c r="R129" s="10">
        <f>R130+R131</f>
        <v>17.8</v>
      </c>
      <c r="S129" s="10">
        <f>S130+S131</f>
        <v>17.8</v>
      </c>
      <c r="T129" s="10">
        <f>T130+T131</f>
        <v>17.8</v>
      </c>
    </row>
    <row r="130" spans="1:20" ht="76.5" customHeight="1">
      <c r="A130" s="6" t="s">
        <v>331</v>
      </c>
      <c r="B130" s="7" t="s">
        <v>117</v>
      </c>
      <c r="C130" s="7" t="s">
        <v>314</v>
      </c>
      <c r="D130" s="7" t="s">
        <v>344</v>
      </c>
      <c r="E130" s="7" t="s">
        <v>319</v>
      </c>
      <c r="F130" s="7" t="s">
        <v>164</v>
      </c>
      <c r="G130" s="7" t="s">
        <v>319</v>
      </c>
      <c r="H130" s="7" t="s">
        <v>311</v>
      </c>
      <c r="I130" s="7" t="s">
        <v>343</v>
      </c>
      <c r="J130" s="37" t="s">
        <v>182</v>
      </c>
      <c r="K130" s="30" t="s">
        <v>119</v>
      </c>
      <c r="L130" s="15" t="s">
        <v>313</v>
      </c>
      <c r="M130" s="15" t="s">
        <v>313</v>
      </c>
      <c r="N130" s="15" t="s">
        <v>313</v>
      </c>
      <c r="O130" s="15" t="s">
        <v>313</v>
      </c>
      <c r="P130" s="10">
        <v>5.5</v>
      </c>
      <c r="Q130" s="10">
        <v>5.5</v>
      </c>
      <c r="R130" s="10">
        <v>5.5</v>
      </c>
      <c r="S130" s="10">
        <v>5.5</v>
      </c>
      <c r="T130" s="10">
        <v>5.5</v>
      </c>
    </row>
    <row r="131" spans="1:20" ht="76.5" customHeight="1">
      <c r="A131" s="6" t="s">
        <v>256</v>
      </c>
      <c r="B131" s="7" t="s">
        <v>118</v>
      </c>
      <c r="C131" s="7" t="s">
        <v>314</v>
      </c>
      <c r="D131" s="7" t="s">
        <v>344</v>
      </c>
      <c r="E131" s="7" t="s">
        <v>319</v>
      </c>
      <c r="F131" s="7" t="s">
        <v>164</v>
      </c>
      <c r="G131" s="7" t="s">
        <v>319</v>
      </c>
      <c r="H131" s="7" t="s">
        <v>311</v>
      </c>
      <c r="I131" s="7" t="s">
        <v>343</v>
      </c>
      <c r="J131" s="37" t="s">
        <v>182</v>
      </c>
      <c r="K131" s="30" t="s">
        <v>120</v>
      </c>
      <c r="L131" s="15" t="s">
        <v>313</v>
      </c>
      <c r="M131" s="15" t="s">
        <v>313</v>
      </c>
      <c r="N131" s="15" t="s">
        <v>313</v>
      </c>
      <c r="O131" s="15" t="s">
        <v>313</v>
      </c>
      <c r="P131" s="10">
        <v>13.76</v>
      </c>
      <c r="Q131" s="10">
        <v>25</v>
      </c>
      <c r="R131" s="10">
        <v>12.3</v>
      </c>
      <c r="S131" s="10">
        <v>12.3</v>
      </c>
      <c r="T131" s="10">
        <v>12.3</v>
      </c>
    </row>
    <row r="132" spans="1:20" ht="76.5" customHeight="1">
      <c r="A132" s="6" t="s">
        <v>257</v>
      </c>
      <c r="B132" s="7" t="s">
        <v>454</v>
      </c>
      <c r="C132" s="7" t="s">
        <v>314</v>
      </c>
      <c r="D132" s="7" t="s">
        <v>344</v>
      </c>
      <c r="E132" s="7" t="s">
        <v>319</v>
      </c>
      <c r="F132" s="7" t="s">
        <v>552</v>
      </c>
      <c r="G132" s="7" t="s">
        <v>319</v>
      </c>
      <c r="H132" s="7" t="s">
        <v>311</v>
      </c>
      <c r="I132" s="7" t="s">
        <v>343</v>
      </c>
      <c r="J132" s="37" t="s">
        <v>121</v>
      </c>
      <c r="K132" s="30" t="s">
        <v>631</v>
      </c>
      <c r="L132" s="15" t="s">
        <v>441</v>
      </c>
      <c r="M132" s="15" t="s">
        <v>441</v>
      </c>
      <c r="N132" s="15" t="s">
        <v>441</v>
      </c>
      <c r="O132" s="15" t="s">
        <v>441</v>
      </c>
      <c r="P132" s="10">
        <v>12.18</v>
      </c>
      <c r="Q132" s="10">
        <v>37.18</v>
      </c>
      <c r="R132" s="10">
        <v>12.2</v>
      </c>
      <c r="S132" s="10">
        <v>12.2</v>
      </c>
      <c r="T132" s="10">
        <v>12.2</v>
      </c>
    </row>
    <row r="133" spans="1:20" ht="66" customHeight="1">
      <c r="A133" s="6" t="s">
        <v>258</v>
      </c>
      <c r="B133" s="7" t="s">
        <v>118</v>
      </c>
      <c r="C133" s="7" t="s">
        <v>314</v>
      </c>
      <c r="D133" s="7" t="s">
        <v>344</v>
      </c>
      <c r="E133" s="7" t="s">
        <v>319</v>
      </c>
      <c r="F133" s="7" t="s">
        <v>472</v>
      </c>
      <c r="G133" s="7" t="s">
        <v>319</v>
      </c>
      <c r="H133" s="7" t="s">
        <v>311</v>
      </c>
      <c r="I133" s="7" t="s">
        <v>343</v>
      </c>
      <c r="J133" s="16" t="s">
        <v>183</v>
      </c>
      <c r="K133" s="30" t="s">
        <v>120</v>
      </c>
      <c r="L133" s="16"/>
      <c r="M133" s="16"/>
      <c r="N133" s="16"/>
      <c r="O133" s="16"/>
      <c r="P133" s="10">
        <f>P134</f>
        <v>79.25</v>
      </c>
      <c r="Q133" s="10">
        <f>Q134</f>
        <v>117</v>
      </c>
      <c r="R133" s="10">
        <f>R134</f>
        <v>82</v>
      </c>
      <c r="S133" s="10">
        <f>S134</f>
        <v>82</v>
      </c>
      <c r="T133" s="10">
        <f>T134</f>
        <v>82</v>
      </c>
    </row>
    <row r="134" spans="1:20" ht="87.75" customHeight="1">
      <c r="A134" s="6" t="s">
        <v>259</v>
      </c>
      <c r="B134" s="7" t="s">
        <v>118</v>
      </c>
      <c r="C134" s="7" t="s">
        <v>314</v>
      </c>
      <c r="D134" s="7" t="s">
        <v>344</v>
      </c>
      <c r="E134" s="7" t="s">
        <v>319</v>
      </c>
      <c r="F134" s="7" t="s">
        <v>165</v>
      </c>
      <c r="G134" s="7" t="s">
        <v>319</v>
      </c>
      <c r="H134" s="7" t="s">
        <v>311</v>
      </c>
      <c r="I134" s="7" t="s">
        <v>343</v>
      </c>
      <c r="J134" s="37" t="s">
        <v>184</v>
      </c>
      <c r="K134" s="30" t="s">
        <v>120</v>
      </c>
      <c r="L134" s="15" t="s">
        <v>313</v>
      </c>
      <c r="M134" s="15" t="s">
        <v>313</v>
      </c>
      <c r="N134" s="15" t="s">
        <v>313</v>
      </c>
      <c r="O134" s="15" t="s">
        <v>313</v>
      </c>
      <c r="P134" s="10">
        <v>79.25</v>
      </c>
      <c r="Q134" s="10">
        <v>117</v>
      </c>
      <c r="R134" s="10">
        <v>82</v>
      </c>
      <c r="S134" s="10">
        <v>82</v>
      </c>
      <c r="T134" s="10">
        <v>82</v>
      </c>
    </row>
    <row r="135" spans="1:20" ht="52.5" customHeight="1">
      <c r="A135" s="6" t="s">
        <v>260</v>
      </c>
      <c r="B135" s="7" t="s">
        <v>118</v>
      </c>
      <c r="C135" s="7" t="s">
        <v>314</v>
      </c>
      <c r="D135" s="7" t="s">
        <v>344</v>
      </c>
      <c r="E135" s="7" t="s">
        <v>319</v>
      </c>
      <c r="F135" s="7" t="s">
        <v>338</v>
      </c>
      <c r="G135" s="7" t="s">
        <v>308</v>
      </c>
      <c r="H135" s="7" t="s">
        <v>311</v>
      </c>
      <c r="I135" s="7" t="s">
        <v>343</v>
      </c>
      <c r="J135" s="16" t="s">
        <v>39</v>
      </c>
      <c r="K135" s="30" t="s">
        <v>120</v>
      </c>
      <c r="L135" s="16"/>
      <c r="M135" s="16"/>
      <c r="N135" s="16"/>
      <c r="O135" s="16"/>
      <c r="P135" s="10">
        <f>P136</f>
        <v>27.5</v>
      </c>
      <c r="Q135" s="10">
        <f>Q136</f>
        <v>27.5</v>
      </c>
      <c r="R135" s="10">
        <f>R136</f>
        <v>2.5</v>
      </c>
      <c r="S135" s="10">
        <f>S136</f>
        <v>2.5</v>
      </c>
      <c r="T135" s="10">
        <f>T136</f>
        <v>2.5</v>
      </c>
    </row>
    <row r="136" spans="1:20" ht="75.75" customHeight="1">
      <c r="A136" s="6" t="s">
        <v>261</v>
      </c>
      <c r="B136" s="7" t="s">
        <v>118</v>
      </c>
      <c r="C136" s="7" t="s">
        <v>314</v>
      </c>
      <c r="D136" s="7" t="s">
        <v>344</v>
      </c>
      <c r="E136" s="7" t="s">
        <v>319</v>
      </c>
      <c r="F136" s="7" t="s">
        <v>264</v>
      </c>
      <c r="G136" s="7" t="s">
        <v>319</v>
      </c>
      <c r="H136" s="7" t="s">
        <v>311</v>
      </c>
      <c r="I136" s="7" t="s">
        <v>343</v>
      </c>
      <c r="J136" s="16" t="s">
        <v>40</v>
      </c>
      <c r="K136" s="30" t="s">
        <v>120</v>
      </c>
      <c r="L136" s="15" t="s">
        <v>313</v>
      </c>
      <c r="M136" s="15" t="s">
        <v>313</v>
      </c>
      <c r="N136" s="15" t="s">
        <v>313</v>
      </c>
      <c r="O136" s="15" t="s">
        <v>313</v>
      </c>
      <c r="P136" s="10">
        <v>27.5</v>
      </c>
      <c r="Q136" s="10">
        <v>27.5</v>
      </c>
      <c r="R136" s="10">
        <v>2.5</v>
      </c>
      <c r="S136" s="10">
        <v>2.5</v>
      </c>
      <c r="T136" s="10">
        <v>2.5</v>
      </c>
    </row>
    <row r="137" spans="1:20" ht="52.5" customHeight="1">
      <c r="A137" s="6" t="s">
        <v>560</v>
      </c>
      <c r="B137" s="7" t="s">
        <v>118</v>
      </c>
      <c r="C137" s="7" t="s">
        <v>314</v>
      </c>
      <c r="D137" s="7" t="s">
        <v>344</v>
      </c>
      <c r="E137" s="7" t="s">
        <v>319</v>
      </c>
      <c r="F137" s="7" t="s">
        <v>343</v>
      </c>
      <c r="G137" s="7" t="s">
        <v>308</v>
      </c>
      <c r="H137" s="7" t="s">
        <v>311</v>
      </c>
      <c r="I137" s="7" t="s">
        <v>343</v>
      </c>
      <c r="J137" s="15" t="s">
        <v>41</v>
      </c>
      <c r="K137" s="30" t="s">
        <v>120</v>
      </c>
      <c r="L137" s="16"/>
      <c r="M137" s="16"/>
      <c r="N137" s="16"/>
      <c r="O137" s="16"/>
      <c r="P137" s="10">
        <f>P138</f>
        <v>149.13</v>
      </c>
      <c r="Q137" s="10">
        <f>Q138</f>
        <v>191.2</v>
      </c>
      <c r="R137" s="10">
        <f>R138</f>
        <v>160.5</v>
      </c>
      <c r="S137" s="10">
        <f>S138</f>
        <v>160.5</v>
      </c>
      <c r="T137" s="10">
        <f>T138</f>
        <v>160.5</v>
      </c>
    </row>
    <row r="138" spans="1:20" ht="75.75" customHeight="1">
      <c r="A138" s="6" t="s">
        <v>262</v>
      </c>
      <c r="B138" s="7" t="s">
        <v>118</v>
      </c>
      <c r="C138" s="7" t="s">
        <v>314</v>
      </c>
      <c r="D138" s="7" t="s">
        <v>344</v>
      </c>
      <c r="E138" s="7" t="s">
        <v>319</v>
      </c>
      <c r="F138" s="7" t="s">
        <v>269</v>
      </c>
      <c r="G138" s="7" t="s">
        <v>319</v>
      </c>
      <c r="H138" s="7" t="s">
        <v>311</v>
      </c>
      <c r="I138" s="7" t="s">
        <v>343</v>
      </c>
      <c r="J138" s="16" t="s">
        <v>42</v>
      </c>
      <c r="K138" s="30" t="s">
        <v>120</v>
      </c>
      <c r="L138" s="15" t="s">
        <v>313</v>
      </c>
      <c r="M138" s="15" t="s">
        <v>313</v>
      </c>
      <c r="N138" s="15" t="s">
        <v>313</v>
      </c>
      <c r="O138" s="15" t="s">
        <v>313</v>
      </c>
      <c r="P138" s="10">
        <v>149.13</v>
      </c>
      <c r="Q138" s="10">
        <v>191.2</v>
      </c>
      <c r="R138" s="10">
        <v>160.5</v>
      </c>
      <c r="S138" s="10">
        <v>160.5</v>
      </c>
      <c r="T138" s="10">
        <v>160.5</v>
      </c>
    </row>
    <row r="139" spans="1:20" ht="52.5" customHeight="1">
      <c r="A139" s="6" t="s">
        <v>263</v>
      </c>
      <c r="B139" s="7" t="s">
        <v>118</v>
      </c>
      <c r="C139" s="7" t="s">
        <v>314</v>
      </c>
      <c r="D139" s="7" t="s">
        <v>344</v>
      </c>
      <c r="E139" s="7" t="s">
        <v>319</v>
      </c>
      <c r="F139" s="7" t="s">
        <v>455</v>
      </c>
      <c r="G139" s="7" t="s">
        <v>308</v>
      </c>
      <c r="H139" s="7" t="s">
        <v>311</v>
      </c>
      <c r="I139" s="7" t="s">
        <v>343</v>
      </c>
      <c r="J139" s="15" t="s">
        <v>43</v>
      </c>
      <c r="K139" s="30" t="s">
        <v>120</v>
      </c>
      <c r="L139" s="16"/>
      <c r="M139" s="16"/>
      <c r="N139" s="16"/>
      <c r="O139" s="16"/>
      <c r="P139" s="10">
        <f>P140</f>
        <v>9</v>
      </c>
      <c r="Q139" s="10">
        <f>Q140</f>
        <v>15</v>
      </c>
      <c r="R139" s="10">
        <f>R140</f>
        <v>8.4</v>
      </c>
      <c r="S139" s="10">
        <f>S140</f>
        <v>8.4</v>
      </c>
      <c r="T139" s="10">
        <f>T140</f>
        <v>8.4</v>
      </c>
    </row>
    <row r="140" spans="1:20" ht="75.75" customHeight="1">
      <c r="A140" s="6" t="s">
        <v>338</v>
      </c>
      <c r="B140" s="7" t="s">
        <v>118</v>
      </c>
      <c r="C140" s="7" t="s">
        <v>314</v>
      </c>
      <c r="D140" s="7" t="s">
        <v>344</v>
      </c>
      <c r="E140" s="7" t="s">
        <v>319</v>
      </c>
      <c r="F140" s="7" t="s">
        <v>274</v>
      </c>
      <c r="G140" s="7" t="s">
        <v>319</v>
      </c>
      <c r="H140" s="7" t="s">
        <v>311</v>
      </c>
      <c r="I140" s="7" t="s">
        <v>343</v>
      </c>
      <c r="J140" s="16" t="s">
        <v>44</v>
      </c>
      <c r="K140" s="30" t="s">
        <v>120</v>
      </c>
      <c r="L140" s="15" t="s">
        <v>313</v>
      </c>
      <c r="M140" s="15" t="s">
        <v>313</v>
      </c>
      <c r="N140" s="15" t="s">
        <v>313</v>
      </c>
      <c r="O140" s="15" t="s">
        <v>313</v>
      </c>
      <c r="P140" s="10">
        <v>9</v>
      </c>
      <c r="Q140" s="10">
        <v>15</v>
      </c>
      <c r="R140" s="10">
        <v>8.4</v>
      </c>
      <c r="S140" s="10">
        <v>8.4</v>
      </c>
      <c r="T140" s="10">
        <v>8.4</v>
      </c>
    </row>
    <row r="141" spans="1:20" ht="52.5" customHeight="1">
      <c r="A141" s="6" t="s">
        <v>561</v>
      </c>
      <c r="B141" s="7" t="s">
        <v>118</v>
      </c>
      <c r="C141" s="7" t="s">
        <v>314</v>
      </c>
      <c r="D141" s="7" t="s">
        <v>344</v>
      </c>
      <c r="E141" s="7" t="s">
        <v>319</v>
      </c>
      <c r="F141" s="7" t="s">
        <v>364</v>
      </c>
      <c r="G141" s="7" t="s">
        <v>308</v>
      </c>
      <c r="H141" s="7" t="s">
        <v>311</v>
      </c>
      <c r="I141" s="7" t="s">
        <v>343</v>
      </c>
      <c r="J141" s="15" t="s">
        <v>45</v>
      </c>
      <c r="K141" s="30" t="s">
        <v>120</v>
      </c>
      <c r="L141" s="16"/>
      <c r="M141" s="16"/>
      <c r="N141" s="16"/>
      <c r="O141" s="16"/>
      <c r="P141" s="10">
        <f>P142</f>
        <v>1</v>
      </c>
      <c r="Q141" s="10">
        <f>Q142</f>
        <v>1</v>
      </c>
      <c r="R141" s="10">
        <f>R142</f>
        <v>0.5</v>
      </c>
      <c r="S141" s="10">
        <f>S142</f>
        <v>0.5</v>
      </c>
      <c r="T141" s="10">
        <f>T142</f>
        <v>0.5</v>
      </c>
    </row>
    <row r="142" spans="1:20" ht="75.75" customHeight="1">
      <c r="A142" s="6" t="s">
        <v>562</v>
      </c>
      <c r="B142" s="7" t="s">
        <v>118</v>
      </c>
      <c r="C142" s="7" t="s">
        <v>314</v>
      </c>
      <c r="D142" s="7" t="s">
        <v>344</v>
      </c>
      <c r="E142" s="7" t="s">
        <v>319</v>
      </c>
      <c r="F142" s="7" t="s">
        <v>501</v>
      </c>
      <c r="G142" s="7" t="s">
        <v>319</v>
      </c>
      <c r="H142" s="7" t="s">
        <v>311</v>
      </c>
      <c r="I142" s="7" t="s">
        <v>343</v>
      </c>
      <c r="J142" s="16" t="s">
        <v>46</v>
      </c>
      <c r="K142" s="30" t="s">
        <v>120</v>
      </c>
      <c r="L142" s="15" t="s">
        <v>313</v>
      </c>
      <c r="M142" s="15" t="s">
        <v>313</v>
      </c>
      <c r="N142" s="15" t="s">
        <v>313</v>
      </c>
      <c r="O142" s="15" t="s">
        <v>313</v>
      </c>
      <c r="P142" s="10">
        <v>1</v>
      </c>
      <c r="Q142" s="10">
        <v>1</v>
      </c>
      <c r="R142" s="10">
        <v>0.5</v>
      </c>
      <c r="S142" s="10">
        <v>0.5</v>
      </c>
      <c r="T142" s="10">
        <v>0.5</v>
      </c>
    </row>
    <row r="143" spans="1:20" ht="52.5" customHeight="1">
      <c r="A143" s="6" t="s">
        <v>264</v>
      </c>
      <c r="B143" s="7" t="s">
        <v>118</v>
      </c>
      <c r="C143" s="7" t="s">
        <v>314</v>
      </c>
      <c r="D143" s="7" t="s">
        <v>344</v>
      </c>
      <c r="E143" s="7" t="s">
        <v>319</v>
      </c>
      <c r="F143" s="7" t="s">
        <v>580</v>
      </c>
      <c r="G143" s="7" t="s">
        <v>319</v>
      </c>
      <c r="H143" s="7" t="s">
        <v>311</v>
      </c>
      <c r="I143" s="7" t="s">
        <v>343</v>
      </c>
      <c r="J143" s="16" t="s">
        <v>185</v>
      </c>
      <c r="K143" s="30" t="s">
        <v>120</v>
      </c>
      <c r="L143" s="16"/>
      <c r="M143" s="16"/>
      <c r="N143" s="16"/>
      <c r="O143" s="16"/>
      <c r="P143" s="10">
        <f>P144</f>
        <v>121</v>
      </c>
      <c r="Q143" s="10">
        <f>Q144</f>
        <v>195</v>
      </c>
      <c r="R143" s="10">
        <f>R144</f>
        <v>186.7</v>
      </c>
      <c r="S143" s="10">
        <f>S144</f>
        <v>186.7</v>
      </c>
      <c r="T143" s="10">
        <f>T144</f>
        <v>186.7</v>
      </c>
    </row>
    <row r="144" spans="1:20" ht="75.75" customHeight="1">
      <c r="A144" s="6" t="s">
        <v>265</v>
      </c>
      <c r="B144" s="7" t="s">
        <v>118</v>
      </c>
      <c r="C144" s="7" t="s">
        <v>314</v>
      </c>
      <c r="D144" s="7" t="s">
        <v>344</v>
      </c>
      <c r="E144" s="7" t="s">
        <v>319</v>
      </c>
      <c r="F144" s="7" t="s">
        <v>583</v>
      </c>
      <c r="G144" s="7" t="s">
        <v>319</v>
      </c>
      <c r="H144" s="7" t="s">
        <v>311</v>
      </c>
      <c r="I144" s="7" t="s">
        <v>343</v>
      </c>
      <c r="J144" s="37" t="s">
        <v>186</v>
      </c>
      <c r="K144" s="30" t="s">
        <v>120</v>
      </c>
      <c r="L144" s="15" t="s">
        <v>313</v>
      </c>
      <c r="M144" s="15" t="s">
        <v>313</v>
      </c>
      <c r="N144" s="15" t="s">
        <v>313</v>
      </c>
      <c r="O144" s="15" t="s">
        <v>313</v>
      </c>
      <c r="P144" s="10">
        <v>121</v>
      </c>
      <c r="Q144" s="10">
        <v>195</v>
      </c>
      <c r="R144" s="10">
        <v>186.7</v>
      </c>
      <c r="S144" s="10">
        <v>186.7</v>
      </c>
      <c r="T144" s="10">
        <v>186.7</v>
      </c>
    </row>
    <row r="145" spans="1:20" ht="63.75" customHeight="1">
      <c r="A145" s="6" t="s">
        <v>563</v>
      </c>
      <c r="B145" s="7" t="s">
        <v>310</v>
      </c>
      <c r="C145" s="7" t="s">
        <v>314</v>
      </c>
      <c r="D145" s="7" t="s">
        <v>344</v>
      </c>
      <c r="E145" s="7" t="s">
        <v>319</v>
      </c>
      <c r="F145" s="7" t="s">
        <v>590</v>
      </c>
      <c r="G145" s="7" t="s">
        <v>319</v>
      </c>
      <c r="H145" s="7" t="s">
        <v>311</v>
      </c>
      <c r="I145" s="7" t="s">
        <v>343</v>
      </c>
      <c r="J145" s="16" t="s">
        <v>187</v>
      </c>
      <c r="K145" s="30"/>
      <c r="L145" s="16"/>
      <c r="M145" s="16"/>
      <c r="N145" s="16"/>
      <c r="O145" s="16"/>
      <c r="P145" s="10">
        <f>P146</f>
        <v>217.28</v>
      </c>
      <c r="Q145" s="10">
        <f>Q146</f>
        <v>255</v>
      </c>
      <c r="R145" s="10">
        <f>R146</f>
        <v>182.9</v>
      </c>
      <c r="S145" s="10">
        <f>S146</f>
        <v>182.9</v>
      </c>
      <c r="T145" s="10">
        <f>T146</f>
        <v>182.9</v>
      </c>
    </row>
    <row r="146" spans="1:20" ht="89.25" customHeight="1">
      <c r="A146" s="6" t="s">
        <v>564</v>
      </c>
      <c r="B146" s="7" t="s">
        <v>310</v>
      </c>
      <c r="C146" s="7" t="s">
        <v>314</v>
      </c>
      <c r="D146" s="7" t="s">
        <v>344</v>
      </c>
      <c r="E146" s="7" t="s">
        <v>319</v>
      </c>
      <c r="F146" s="7" t="s">
        <v>593</v>
      </c>
      <c r="G146" s="7" t="s">
        <v>319</v>
      </c>
      <c r="H146" s="7" t="s">
        <v>311</v>
      </c>
      <c r="I146" s="7" t="s">
        <v>343</v>
      </c>
      <c r="J146" s="37" t="s">
        <v>188</v>
      </c>
      <c r="K146" s="30"/>
      <c r="L146" s="15" t="s">
        <v>313</v>
      </c>
      <c r="M146" s="15" t="s">
        <v>313</v>
      </c>
      <c r="N146" s="15" t="s">
        <v>313</v>
      </c>
      <c r="O146" s="15" t="s">
        <v>313</v>
      </c>
      <c r="P146" s="10">
        <f>P147+P148+P149</f>
        <v>217.28</v>
      </c>
      <c r="Q146" s="10">
        <v>255</v>
      </c>
      <c r="R146" s="10">
        <f>R147+R148+R149</f>
        <v>182.9</v>
      </c>
      <c r="S146" s="10">
        <f>S147+S148+S149</f>
        <v>182.9</v>
      </c>
      <c r="T146" s="10">
        <f>T147+T148+T149</f>
        <v>182.9</v>
      </c>
    </row>
    <row r="147" spans="1:20" ht="89.25" customHeight="1">
      <c r="A147" s="6" t="s">
        <v>565</v>
      </c>
      <c r="B147" s="7" t="s">
        <v>117</v>
      </c>
      <c r="C147" s="7" t="s">
        <v>314</v>
      </c>
      <c r="D147" s="7" t="s">
        <v>344</v>
      </c>
      <c r="E147" s="7" t="s">
        <v>319</v>
      </c>
      <c r="F147" s="7" t="s">
        <v>593</v>
      </c>
      <c r="G147" s="7" t="s">
        <v>319</v>
      </c>
      <c r="H147" s="7" t="s">
        <v>311</v>
      </c>
      <c r="I147" s="7" t="s">
        <v>343</v>
      </c>
      <c r="J147" s="37" t="s">
        <v>188</v>
      </c>
      <c r="K147" s="30" t="s">
        <v>119</v>
      </c>
      <c r="L147" s="15" t="s">
        <v>313</v>
      </c>
      <c r="M147" s="15" t="s">
        <v>313</v>
      </c>
      <c r="N147" s="15" t="s">
        <v>313</v>
      </c>
      <c r="O147" s="15" t="s">
        <v>313</v>
      </c>
      <c r="P147" s="10">
        <v>2.5</v>
      </c>
      <c r="Q147" s="10">
        <v>7.75</v>
      </c>
      <c r="R147" s="10">
        <v>2</v>
      </c>
      <c r="S147" s="10">
        <v>2</v>
      </c>
      <c r="T147" s="10">
        <v>2</v>
      </c>
    </row>
    <row r="148" spans="1:20" ht="89.25" customHeight="1">
      <c r="A148" s="6" t="s">
        <v>566</v>
      </c>
      <c r="B148" s="7" t="s">
        <v>331</v>
      </c>
      <c r="C148" s="7" t="s">
        <v>314</v>
      </c>
      <c r="D148" s="7" t="s">
        <v>344</v>
      </c>
      <c r="E148" s="7" t="s">
        <v>319</v>
      </c>
      <c r="F148" s="7" t="s">
        <v>593</v>
      </c>
      <c r="G148" s="7" t="s">
        <v>319</v>
      </c>
      <c r="H148" s="7" t="s">
        <v>311</v>
      </c>
      <c r="I148" s="7" t="s">
        <v>343</v>
      </c>
      <c r="J148" s="37" t="s">
        <v>188</v>
      </c>
      <c r="K148" s="30" t="s">
        <v>635</v>
      </c>
      <c r="L148" s="15" t="s">
        <v>313</v>
      </c>
      <c r="M148" s="15" t="s">
        <v>313</v>
      </c>
      <c r="N148" s="15" t="s">
        <v>313</v>
      </c>
      <c r="O148" s="15" t="s">
        <v>313</v>
      </c>
      <c r="P148" s="10">
        <v>4</v>
      </c>
      <c r="Q148" s="10">
        <v>4</v>
      </c>
      <c r="R148" s="10">
        <v>5</v>
      </c>
      <c r="S148" s="10">
        <v>5</v>
      </c>
      <c r="T148" s="10">
        <v>5</v>
      </c>
    </row>
    <row r="149" spans="1:20" ht="89.25" customHeight="1">
      <c r="A149" s="6" t="s">
        <v>266</v>
      </c>
      <c r="B149" s="7" t="s">
        <v>118</v>
      </c>
      <c r="C149" s="7" t="s">
        <v>314</v>
      </c>
      <c r="D149" s="7" t="s">
        <v>344</v>
      </c>
      <c r="E149" s="7" t="s">
        <v>319</v>
      </c>
      <c r="F149" s="7" t="s">
        <v>593</v>
      </c>
      <c r="G149" s="7" t="s">
        <v>319</v>
      </c>
      <c r="H149" s="7" t="s">
        <v>311</v>
      </c>
      <c r="I149" s="7" t="s">
        <v>343</v>
      </c>
      <c r="J149" s="37" t="s">
        <v>188</v>
      </c>
      <c r="K149" s="30" t="s">
        <v>120</v>
      </c>
      <c r="L149" s="15" t="s">
        <v>313</v>
      </c>
      <c r="M149" s="15" t="s">
        <v>313</v>
      </c>
      <c r="N149" s="15" t="s">
        <v>313</v>
      </c>
      <c r="O149" s="15" t="s">
        <v>313</v>
      </c>
      <c r="P149" s="10">
        <v>210.78</v>
      </c>
      <c r="Q149" s="10">
        <v>250</v>
      </c>
      <c r="R149" s="10">
        <v>175.9</v>
      </c>
      <c r="S149" s="10">
        <v>175.9</v>
      </c>
      <c r="T149" s="10">
        <v>175.9</v>
      </c>
    </row>
    <row r="150" spans="1:20" ht="39" customHeight="1">
      <c r="A150" s="6" t="s">
        <v>343</v>
      </c>
      <c r="B150" s="7" t="s">
        <v>454</v>
      </c>
      <c r="C150" s="7" t="s">
        <v>314</v>
      </c>
      <c r="D150" s="7" t="s">
        <v>344</v>
      </c>
      <c r="E150" s="7" t="s">
        <v>322</v>
      </c>
      <c r="F150" s="7" t="s">
        <v>310</v>
      </c>
      <c r="G150" s="7" t="s">
        <v>322</v>
      </c>
      <c r="H150" s="7" t="s">
        <v>311</v>
      </c>
      <c r="I150" s="7" t="s">
        <v>343</v>
      </c>
      <c r="J150" s="16" t="s">
        <v>189</v>
      </c>
      <c r="K150" s="30"/>
      <c r="L150" s="16"/>
      <c r="M150" s="16"/>
      <c r="N150" s="16"/>
      <c r="O150" s="16"/>
      <c r="P150" s="10">
        <f>P151</f>
        <v>8.95</v>
      </c>
      <c r="Q150" s="10">
        <f>Q151</f>
        <v>15.16</v>
      </c>
      <c r="R150" s="10">
        <f>R151</f>
        <v>10.1</v>
      </c>
      <c r="S150" s="10">
        <f>S151</f>
        <v>10.1</v>
      </c>
      <c r="T150" s="10">
        <f>T151</f>
        <v>10.1</v>
      </c>
    </row>
    <row r="151" spans="1:20" ht="63.75">
      <c r="A151" s="6" t="s">
        <v>267</v>
      </c>
      <c r="B151" s="7" t="s">
        <v>454</v>
      </c>
      <c r="C151" s="7" t="s">
        <v>314</v>
      </c>
      <c r="D151" s="7" t="s">
        <v>344</v>
      </c>
      <c r="E151" s="7" t="s">
        <v>322</v>
      </c>
      <c r="F151" s="7" t="s">
        <v>332</v>
      </c>
      <c r="G151" s="7" t="s">
        <v>322</v>
      </c>
      <c r="H151" s="7" t="s">
        <v>311</v>
      </c>
      <c r="I151" s="7" t="s">
        <v>343</v>
      </c>
      <c r="J151" s="15" t="s">
        <v>190</v>
      </c>
      <c r="K151" s="30" t="s">
        <v>631</v>
      </c>
      <c r="L151" s="15" t="s">
        <v>441</v>
      </c>
      <c r="M151" s="15" t="s">
        <v>441</v>
      </c>
      <c r="N151" s="15" t="s">
        <v>441</v>
      </c>
      <c r="O151" s="15" t="s">
        <v>441</v>
      </c>
      <c r="P151" s="10">
        <v>8.95</v>
      </c>
      <c r="Q151" s="10">
        <v>15.16</v>
      </c>
      <c r="R151" s="10">
        <v>10.1</v>
      </c>
      <c r="S151" s="10">
        <v>10.1</v>
      </c>
      <c r="T151" s="10">
        <v>10.1</v>
      </c>
    </row>
    <row r="152" spans="1:20" ht="25.5">
      <c r="A152" s="6" t="s">
        <v>268</v>
      </c>
      <c r="B152" s="7" t="s">
        <v>310</v>
      </c>
      <c r="C152" s="7" t="s">
        <v>314</v>
      </c>
      <c r="D152" s="7" t="s">
        <v>344</v>
      </c>
      <c r="E152" s="7" t="s">
        <v>383</v>
      </c>
      <c r="F152" s="7" t="s">
        <v>310</v>
      </c>
      <c r="G152" s="7" t="s">
        <v>308</v>
      </c>
      <c r="H152" s="7" t="s">
        <v>311</v>
      </c>
      <c r="I152" s="7" t="s">
        <v>343</v>
      </c>
      <c r="J152" s="16" t="s">
        <v>191</v>
      </c>
      <c r="K152" s="30"/>
      <c r="L152" s="16"/>
      <c r="M152" s="16"/>
      <c r="N152" s="16"/>
      <c r="O152" s="16"/>
      <c r="P152" s="10">
        <f>P153</f>
        <v>1402.0000000000002</v>
      </c>
      <c r="Q152" s="10">
        <f>Q153</f>
        <v>1497.83</v>
      </c>
      <c r="R152" s="10">
        <f>R153</f>
        <v>590.51</v>
      </c>
      <c r="S152" s="10">
        <f>S153</f>
        <v>590.51</v>
      </c>
      <c r="T152" s="10">
        <f>T153</f>
        <v>590.51</v>
      </c>
    </row>
    <row r="153" spans="1:20" ht="89.25">
      <c r="A153" s="6" t="s">
        <v>269</v>
      </c>
      <c r="B153" s="7" t="s">
        <v>310</v>
      </c>
      <c r="C153" s="7" t="s">
        <v>314</v>
      </c>
      <c r="D153" s="7" t="s">
        <v>344</v>
      </c>
      <c r="E153" s="7" t="s">
        <v>383</v>
      </c>
      <c r="F153" s="7" t="s">
        <v>331</v>
      </c>
      <c r="G153" s="7" t="s">
        <v>308</v>
      </c>
      <c r="H153" s="7" t="s">
        <v>311</v>
      </c>
      <c r="I153" s="7" t="s">
        <v>343</v>
      </c>
      <c r="J153" s="16" t="s">
        <v>123</v>
      </c>
      <c r="K153" s="30"/>
      <c r="L153" s="16"/>
      <c r="M153" s="16"/>
      <c r="N153" s="16"/>
      <c r="O153" s="16"/>
      <c r="P153" s="10">
        <f>P154+P168</f>
        <v>1402.0000000000002</v>
      </c>
      <c r="Q153" s="10">
        <f>Q154+Q168</f>
        <v>1497.83</v>
      </c>
      <c r="R153" s="10">
        <f>R154+R168</f>
        <v>590.51</v>
      </c>
      <c r="S153" s="10">
        <f>S154+S168</f>
        <v>590.51</v>
      </c>
      <c r="T153" s="10">
        <f>T154+T168</f>
        <v>590.51</v>
      </c>
    </row>
    <row r="154" spans="1:20" ht="63.75">
      <c r="A154" s="6" t="s">
        <v>270</v>
      </c>
      <c r="B154" s="7" t="s">
        <v>310</v>
      </c>
      <c r="C154" s="7" t="s">
        <v>314</v>
      </c>
      <c r="D154" s="7" t="s">
        <v>344</v>
      </c>
      <c r="E154" s="7" t="s">
        <v>383</v>
      </c>
      <c r="F154" s="7" t="s">
        <v>258</v>
      </c>
      <c r="G154" s="7" t="s">
        <v>319</v>
      </c>
      <c r="H154" s="7" t="s">
        <v>311</v>
      </c>
      <c r="I154" s="7" t="s">
        <v>343</v>
      </c>
      <c r="J154" s="15" t="s">
        <v>122</v>
      </c>
      <c r="K154" s="30"/>
      <c r="L154" s="15" t="s">
        <v>441</v>
      </c>
      <c r="M154" s="15" t="s">
        <v>441</v>
      </c>
      <c r="N154" s="15" t="s">
        <v>441</v>
      </c>
      <c r="O154" s="15" t="s">
        <v>441</v>
      </c>
      <c r="P154" s="10">
        <f>P155+P156+P157+P158+P159+P160+P161+P162+P163+P164+P165+P166+P167</f>
        <v>1304.2800000000002</v>
      </c>
      <c r="Q154" s="10">
        <f>Q155+Q156+Q157+Q158+Q159+Q160+Q161+Q162+Q163+Q164+Q165+Q166+Q167</f>
        <v>1392.83</v>
      </c>
      <c r="R154" s="10">
        <f>R155+R156+R157+R158+R159+R160+R161+R162+R163+R164+R165+R166+R167</f>
        <v>540.51</v>
      </c>
      <c r="S154" s="10">
        <f>S155+S156+S157+S158+S159+S160+S161+S162+S163+S164+S165+S166+S167</f>
        <v>540.51</v>
      </c>
      <c r="T154" s="10">
        <f>T155+T156+T157+T158+T159+T160+T161+T162+T163+T164+T165+T166+T167</f>
        <v>540.51</v>
      </c>
    </row>
    <row r="155" spans="1:20" ht="63.75">
      <c r="A155" s="6" t="s">
        <v>567</v>
      </c>
      <c r="B155" s="7" t="s">
        <v>454</v>
      </c>
      <c r="C155" s="7" t="s">
        <v>314</v>
      </c>
      <c r="D155" s="7" t="s">
        <v>344</v>
      </c>
      <c r="E155" s="7" t="s">
        <v>383</v>
      </c>
      <c r="F155" s="7" t="s">
        <v>258</v>
      </c>
      <c r="G155" s="7" t="s">
        <v>319</v>
      </c>
      <c r="H155" s="7" t="s">
        <v>311</v>
      </c>
      <c r="I155" s="7" t="s">
        <v>343</v>
      </c>
      <c r="J155" s="15" t="s">
        <v>122</v>
      </c>
      <c r="K155" s="30" t="s">
        <v>631</v>
      </c>
      <c r="L155" s="15" t="s">
        <v>441</v>
      </c>
      <c r="M155" s="15" t="s">
        <v>441</v>
      </c>
      <c r="N155" s="15" t="s">
        <v>441</v>
      </c>
      <c r="O155" s="15" t="s">
        <v>441</v>
      </c>
      <c r="P155" s="10">
        <v>46.15</v>
      </c>
      <c r="Q155" s="10">
        <v>49</v>
      </c>
      <c r="R155" s="10">
        <v>20</v>
      </c>
      <c r="S155" s="10">
        <v>20</v>
      </c>
      <c r="T155" s="10">
        <v>20</v>
      </c>
    </row>
    <row r="156" spans="1:20" ht="63.75">
      <c r="A156" s="6" t="s">
        <v>271</v>
      </c>
      <c r="B156" s="7" t="s">
        <v>423</v>
      </c>
      <c r="C156" s="7" t="s">
        <v>314</v>
      </c>
      <c r="D156" s="7" t="s">
        <v>344</v>
      </c>
      <c r="E156" s="7" t="s">
        <v>383</v>
      </c>
      <c r="F156" s="7" t="s">
        <v>258</v>
      </c>
      <c r="G156" s="7" t="s">
        <v>319</v>
      </c>
      <c r="H156" s="7" t="s">
        <v>311</v>
      </c>
      <c r="I156" s="7" t="s">
        <v>343</v>
      </c>
      <c r="J156" s="15" t="s">
        <v>122</v>
      </c>
      <c r="K156" s="30" t="s">
        <v>637</v>
      </c>
      <c r="L156" s="15" t="s">
        <v>441</v>
      </c>
      <c r="M156" s="15" t="s">
        <v>441</v>
      </c>
      <c r="N156" s="15" t="s">
        <v>441</v>
      </c>
      <c r="O156" s="15" t="s">
        <v>441</v>
      </c>
      <c r="P156" s="10">
        <v>0.08</v>
      </c>
      <c r="Q156" s="10">
        <v>0.08</v>
      </c>
      <c r="R156" s="10">
        <v>0</v>
      </c>
      <c r="S156" s="10">
        <v>0</v>
      </c>
      <c r="T156" s="10">
        <v>0</v>
      </c>
    </row>
    <row r="157" spans="1:20" ht="63.75">
      <c r="A157" s="6" t="s">
        <v>272</v>
      </c>
      <c r="B157" s="7" t="s">
        <v>370</v>
      </c>
      <c r="C157" s="7" t="s">
        <v>314</v>
      </c>
      <c r="D157" s="7" t="s">
        <v>344</v>
      </c>
      <c r="E157" s="7" t="s">
        <v>383</v>
      </c>
      <c r="F157" s="7" t="s">
        <v>258</v>
      </c>
      <c r="G157" s="7" t="s">
        <v>319</v>
      </c>
      <c r="H157" s="7" t="s">
        <v>311</v>
      </c>
      <c r="I157" s="7" t="s">
        <v>343</v>
      </c>
      <c r="J157" s="15" t="s">
        <v>122</v>
      </c>
      <c r="K157" s="30" t="s">
        <v>632</v>
      </c>
      <c r="L157" s="15" t="s">
        <v>441</v>
      </c>
      <c r="M157" s="15" t="s">
        <v>441</v>
      </c>
      <c r="N157" s="15" t="s">
        <v>441</v>
      </c>
      <c r="O157" s="15" t="s">
        <v>441</v>
      </c>
      <c r="P157" s="10">
        <v>37</v>
      </c>
      <c r="Q157" s="10">
        <v>37</v>
      </c>
      <c r="R157" s="10">
        <v>15</v>
      </c>
      <c r="S157" s="10">
        <v>15</v>
      </c>
      <c r="T157" s="10">
        <v>15</v>
      </c>
    </row>
    <row r="158" spans="1:20" ht="63.75">
      <c r="A158" s="6" t="s">
        <v>568</v>
      </c>
      <c r="B158" s="7" t="s">
        <v>603</v>
      </c>
      <c r="C158" s="7" t="s">
        <v>314</v>
      </c>
      <c r="D158" s="7" t="s">
        <v>344</v>
      </c>
      <c r="E158" s="7" t="s">
        <v>383</v>
      </c>
      <c r="F158" s="7" t="s">
        <v>258</v>
      </c>
      <c r="G158" s="7" t="s">
        <v>319</v>
      </c>
      <c r="H158" s="7" t="s">
        <v>311</v>
      </c>
      <c r="I158" s="7" t="s">
        <v>343</v>
      </c>
      <c r="J158" s="15" t="s">
        <v>122</v>
      </c>
      <c r="K158" s="30" t="s">
        <v>124</v>
      </c>
      <c r="L158" s="15" t="s">
        <v>441</v>
      </c>
      <c r="M158" s="15" t="s">
        <v>441</v>
      </c>
      <c r="N158" s="15" t="s">
        <v>441</v>
      </c>
      <c r="O158" s="15" t="s">
        <v>441</v>
      </c>
      <c r="P158" s="10">
        <v>111.51</v>
      </c>
      <c r="Q158" s="10">
        <v>111.75</v>
      </c>
      <c r="R158" s="10">
        <v>50</v>
      </c>
      <c r="S158" s="10">
        <v>50</v>
      </c>
      <c r="T158" s="10">
        <v>50</v>
      </c>
    </row>
    <row r="159" spans="1:20" ht="63.75">
      <c r="A159" s="6" t="s">
        <v>569</v>
      </c>
      <c r="B159" s="7" t="s">
        <v>244</v>
      </c>
      <c r="C159" s="7" t="s">
        <v>314</v>
      </c>
      <c r="D159" s="7" t="s">
        <v>344</v>
      </c>
      <c r="E159" s="7" t="s">
        <v>383</v>
      </c>
      <c r="F159" s="7" t="s">
        <v>258</v>
      </c>
      <c r="G159" s="7" t="s">
        <v>319</v>
      </c>
      <c r="H159" s="7" t="s">
        <v>311</v>
      </c>
      <c r="I159" s="7" t="s">
        <v>343</v>
      </c>
      <c r="J159" s="15" t="s">
        <v>122</v>
      </c>
      <c r="K159" s="30" t="s">
        <v>125</v>
      </c>
      <c r="L159" s="15" t="s">
        <v>441</v>
      </c>
      <c r="M159" s="15" t="s">
        <v>441</v>
      </c>
      <c r="N159" s="15" t="s">
        <v>441</v>
      </c>
      <c r="O159" s="15" t="s">
        <v>441</v>
      </c>
      <c r="P159" s="10">
        <v>237.6</v>
      </c>
      <c r="Q159" s="10">
        <v>255</v>
      </c>
      <c r="R159" s="10">
        <v>100</v>
      </c>
      <c r="S159" s="10">
        <v>100</v>
      </c>
      <c r="T159" s="10">
        <v>100</v>
      </c>
    </row>
    <row r="160" spans="1:20" ht="63.75">
      <c r="A160" s="6" t="s">
        <v>455</v>
      </c>
      <c r="B160" s="7" t="s">
        <v>331</v>
      </c>
      <c r="C160" s="7" t="s">
        <v>314</v>
      </c>
      <c r="D160" s="7" t="s">
        <v>344</v>
      </c>
      <c r="E160" s="7" t="s">
        <v>383</v>
      </c>
      <c r="F160" s="7" t="s">
        <v>258</v>
      </c>
      <c r="G160" s="7" t="s">
        <v>319</v>
      </c>
      <c r="H160" s="7" t="s">
        <v>311</v>
      </c>
      <c r="I160" s="7" t="s">
        <v>343</v>
      </c>
      <c r="J160" s="15" t="s">
        <v>122</v>
      </c>
      <c r="K160" s="30" t="s">
        <v>635</v>
      </c>
      <c r="L160" s="15" t="s">
        <v>441</v>
      </c>
      <c r="M160" s="15" t="s">
        <v>441</v>
      </c>
      <c r="N160" s="15" t="s">
        <v>441</v>
      </c>
      <c r="O160" s="15" t="s">
        <v>441</v>
      </c>
      <c r="P160" s="10">
        <v>9.5</v>
      </c>
      <c r="Q160" s="10">
        <v>9.5</v>
      </c>
      <c r="R160" s="10">
        <v>3</v>
      </c>
      <c r="S160" s="10">
        <v>3</v>
      </c>
      <c r="T160" s="10">
        <v>3</v>
      </c>
    </row>
    <row r="161" spans="1:20" ht="76.5">
      <c r="A161" s="6" t="s">
        <v>340</v>
      </c>
      <c r="B161" s="7" t="s">
        <v>267</v>
      </c>
      <c r="C161" s="7" t="s">
        <v>314</v>
      </c>
      <c r="D161" s="7" t="s">
        <v>344</v>
      </c>
      <c r="E161" s="7" t="s">
        <v>383</v>
      </c>
      <c r="F161" s="7" t="s">
        <v>258</v>
      </c>
      <c r="G161" s="7" t="s">
        <v>319</v>
      </c>
      <c r="H161" s="7" t="s">
        <v>311</v>
      </c>
      <c r="I161" s="7" t="s">
        <v>343</v>
      </c>
      <c r="J161" s="15" t="s">
        <v>122</v>
      </c>
      <c r="K161" s="30" t="s">
        <v>126</v>
      </c>
      <c r="L161" s="15" t="s">
        <v>441</v>
      </c>
      <c r="M161" s="15" t="s">
        <v>441</v>
      </c>
      <c r="N161" s="15" t="s">
        <v>441</v>
      </c>
      <c r="O161" s="15" t="s">
        <v>441</v>
      </c>
      <c r="P161" s="10">
        <v>426.32</v>
      </c>
      <c r="Q161" s="10">
        <v>450</v>
      </c>
      <c r="R161" s="10">
        <v>200</v>
      </c>
      <c r="S161" s="10">
        <v>200</v>
      </c>
      <c r="T161" s="10">
        <v>200</v>
      </c>
    </row>
    <row r="162" spans="1:20" ht="63.75">
      <c r="A162" s="6" t="s">
        <v>273</v>
      </c>
      <c r="B162" s="7" t="s">
        <v>281</v>
      </c>
      <c r="C162" s="7" t="s">
        <v>314</v>
      </c>
      <c r="D162" s="7" t="s">
        <v>344</v>
      </c>
      <c r="E162" s="7" t="s">
        <v>383</v>
      </c>
      <c r="F162" s="7" t="s">
        <v>258</v>
      </c>
      <c r="G162" s="7" t="s">
        <v>319</v>
      </c>
      <c r="H162" s="7" t="s">
        <v>311</v>
      </c>
      <c r="I162" s="7" t="s">
        <v>343</v>
      </c>
      <c r="J162" s="15" t="s">
        <v>122</v>
      </c>
      <c r="K162" s="30" t="s">
        <v>127</v>
      </c>
      <c r="L162" s="15" t="s">
        <v>441</v>
      </c>
      <c r="M162" s="15" t="s">
        <v>441</v>
      </c>
      <c r="N162" s="15" t="s">
        <v>441</v>
      </c>
      <c r="O162" s="15" t="s">
        <v>441</v>
      </c>
      <c r="P162" s="10">
        <v>3</v>
      </c>
      <c r="Q162" s="10">
        <v>3</v>
      </c>
      <c r="R162" s="10">
        <v>1</v>
      </c>
      <c r="S162" s="10">
        <v>1</v>
      </c>
      <c r="T162" s="10">
        <v>1</v>
      </c>
    </row>
    <row r="163" spans="1:20" ht="127.5">
      <c r="A163" s="6" t="s">
        <v>274</v>
      </c>
      <c r="B163" s="7" t="s">
        <v>293</v>
      </c>
      <c r="C163" s="7" t="s">
        <v>314</v>
      </c>
      <c r="D163" s="7" t="s">
        <v>344</v>
      </c>
      <c r="E163" s="7" t="s">
        <v>383</v>
      </c>
      <c r="F163" s="7" t="s">
        <v>258</v>
      </c>
      <c r="G163" s="7" t="s">
        <v>319</v>
      </c>
      <c r="H163" s="7" t="s">
        <v>311</v>
      </c>
      <c r="I163" s="7" t="s">
        <v>343</v>
      </c>
      <c r="J163" s="15" t="s">
        <v>122</v>
      </c>
      <c r="K163" s="30" t="s">
        <v>128</v>
      </c>
      <c r="L163" s="15" t="s">
        <v>441</v>
      </c>
      <c r="M163" s="15" t="s">
        <v>441</v>
      </c>
      <c r="N163" s="15" t="s">
        <v>441</v>
      </c>
      <c r="O163" s="15" t="s">
        <v>441</v>
      </c>
      <c r="P163" s="10">
        <v>47.67</v>
      </c>
      <c r="Q163" s="10">
        <v>48</v>
      </c>
      <c r="R163" s="10">
        <v>16</v>
      </c>
      <c r="S163" s="10">
        <v>16</v>
      </c>
      <c r="T163" s="10">
        <v>16</v>
      </c>
    </row>
    <row r="164" spans="1:20" ht="63.75">
      <c r="A164" s="6" t="s">
        <v>275</v>
      </c>
      <c r="B164" s="7" t="s">
        <v>373</v>
      </c>
      <c r="C164" s="7" t="s">
        <v>314</v>
      </c>
      <c r="D164" s="7" t="s">
        <v>344</v>
      </c>
      <c r="E164" s="7" t="s">
        <v>383</v>
      </c>
      <c r="F164" s="7" t="s">
        <v>258</v>
      </c>
      <c r="G164" s="7" t="s">
        <v>319</v>
      </c>
      <c r="H164" s="7" t="s">
        <v>311</v>
      </c>
      <c r="I164" s="7" t="s">
        <v>343</v>
      </c>
      <c r="J164" s="15" t="s">
        <v>122</v>
      </c>
      <c r="K164" s="30" t="s">
        <v>630</v>
      </c>
      <c r="L164" s="15" t="s">
        <v>441</v>
      </c>
      <c r="M164" s="15" t="s">
        <v>441</v>
      </c>
      <c r="N164" s="15" t="s">
        <v>441</v>
      </c>
      <c r="O164" s="15" t="s">
        <v>441</v>
      </c>
      <c r="P164" s="10">
        <v>37.5</v>
      </c>
      <c r="Q164" s="10">
        <v>38.5</v>
      </c>
      <c r="R164" s="10">
        <v>12</v>
      </c>
      <c r="S164" s="10">
        <v>12</v>
      </c>
      <c r="T164" s="10">
        <v>12</v>
      </c>
    </row>
    <row r="165" spans="1:20" ht="76.5">
      <c r="A165" s="6" t="s">
        <v>276</v>
      </c>
      <c r="B165" s="7" t="s">
        <v>578</v>
      </c>
      <c r="C165" s="7" t="s">
        <v>314</v>
      </c>
      <c r="D165" s="7" t="s">
        <v>344</v>
      </c>
      <c r="E165" s="7" t="s">
        <v>383</v>
      </c>
      <c r="F165" s="7" t="s">
        <v>258</v>
      </c>
      <c r="G165" s="7" t="s">
        <v>319</v>
      </c>
      <c r="H165" s="7" t="s">
        <v>311</v>
      </c>
      <c r="I165" s="7" t="s">
        <v>343</v>
      </c>
      <c r="J165" s="15" t="s">
        <v>122</v>
      </c>
      <c r="K165" s="30" t="s">
        <v>634</v>
      </c>
      <c r="L165" s="15" t="s">
        <v>441</v>
      </c>
      <c r="M165" s="15" t="s">
        <v>441</v>
      </c>
      <c r="N165" s="15" t="s">
        <v>441</v>
      </c>
      <c r="O165" s="15" t="s">
        <v>441</v>
      </c>
      <c r="P165" s="10">
        <v>229.83</v>
      </c>
      <c r="Q165" s="10">
        <v>255</v>
      </c>
      <c r="R165" s="10">
        <v>80</v>
      </c>
      <c r="S165" s="10">
        <v>80</v>
      </c>
      <c r="T165" s="10">
        <v>80</v>
      </c>
    </row>
    <row r="166" spans="1:20" ht="76.5">
      <c r="A166" s="6" t="s">
        <v>277</v>
      </c>
      <c r="B166" s="7" t="s">
        <v>604</v>
      </c>
      <c r="C166" s="7" t="s">
        <v>314</v>
      </c>
      <c r="D166" s="7" t="s">
        <v>344</v>
      </c>
      <c r="E166" s="7" t="s">
        <v>383</v>
      </c>
      <c r="F166" s="7" t="s">
        <v>258</v>
      </c>
      <c r="G166" s="7" t="s">
        <v>319</v>
      </c>
      <c r="H166" s="7" t="s">
        <v>311</v>
      </c>
      <c r="I166" s="7" t="s">
        <v>343</v>
      </c>
      <c r="J166" s="15" t="s">
        <v>122</v>
      </c>
      <c r="K166" s="30" t="s">
        <v>152</v>
      </c>
      <c r="L166" s="15" t="s">
        <v>441</v>
      </c>
      <c r="M166" s="15" t="s">
        <v>441</v>
      </c>
      <c r="N166" s="15" t="s">
        <v>441</v>
      </c>
      <c r="O166" s="15" t="s">
        <v>441</v>
      </c>
      <c r="P166" s="10">
        <v>112.12</v>
      </c>
      <c r="Q166" s="10">
        <v>130</v>
      </c>
      <c r="R166" s="10">
        <v>41.51</v>
      </c>
      <c r="S166" s="10">
        <v>41.51</v>
      </c>
      <c r="T166" s="10">
        <v>41.51</v>
      </c>
    </row>
    <row r="167" spans="1:20" ht="63.75">
      <c r="A167" s="6" t="s">
        <v>278</v>
      </c>
      <c r="B167" s="7" t="s">
        <v>553</v>
      </c>
      <c r="C167" s="7" t="s">
        <v>314</v>
      </c>
      <c r="D167" s="7" t="s">
        <v>344</v>
      </c>
      <c r="E167" s="7" t="s">
        <v>383</v>
      </c>
      <c r="F167" s="7" t="s">
        <v>258</v>
      </c>
      <c r="G167" s="7" t="s">
        <v>319</v>
      </c>
      <c r="H167" s="7" t="s">
        <v>311</v>
      </c>
      <c r="I167" s="7" t="s">
        <v>343</v>
      </c>
      <c r="J167" s="15" t="s">
        <v>122</v>
      </c>
      <c r="K167" s="30" t="s">
        <v>129</v>
      </c>
      <c r="L167" s="15" t="s">
        <v>441</v>
      </c>
      <c r="M167" s="15" t="s">
        <v>441</v>
      </c>
      <c r="N167" s="15" t="s">
        <v>441</v>
      </c>
      <c r="O167" s="15" t="s">
        <v>441</v>
      </c>
      <c r="P167" s="10">
        <v>6</v>
      </c>
      <c r="Q167" s="10">
        <v>6</v>
      </c>
      <c r="R167" s="10">
        <v>2</v>
      </c>
      <c r="S167" s="10">
        <v>2</v>
      </c>
      <c r="T167" s="10">
        <v>2</v>
      </c>
    </row>
    <row r="168" spans="1:20" ht="63.75">
      <c r="A168" s="6" t="s">
        <v>279</v>
      </c>
      <c r="B168" s="7" t="s">
        <v>373</v>
      </c>
      <c r="C168" s="7" t="s">
        <v>314</v>
      </c>
      <c r="D168" s="7" t="s">
        <v>344</v>
      </c>
      <c r="E168" s="7" t="s">
        <v>383</v>
      </c>
      <c r="F168" s="7" t="s">
        <v>263</v>
      </c>
      <c r="G168" s="7" t="s">
        <v>319</v>
      </c>
      <c r="H168" s="7" t="s">
        <v>311</v>
      </c>
      <c r="I168" s="7" t="s">
        <v>343</v>
      </c>
      <c r="J168" s="15" t="s">
        <v>130</v>
      </c>
      <c r="K168" s="30" t="s">
        <v>630</v>
      </c>
      <c r="L168" s="15" t="s">
        <v>441</v>
      </c>
      <c r="M168" s="15" t="s">
        <v>441</v>
      </c>
      <c r="N168" s="15" t="s">
        <v>441</v>
      </c>
      <c r="O168" s="15" t="s">
        <v>441</v>
      </c>
      <c r="P168" s="10">
        <v>97.72</v>
      </c>
      <c r="Q168" s="10">
        <v>105</v>
      </c>
      <c r="R168" s="10">
        <v>50</v>
      </c>
      <c r="S168" s="10">
        <v>50</v>
      </c>
      <c r="T168" s="10">
        <v>50</v>
      </c>
    </row>
    <row r="169" spans="1:20" ht="25.5">
      <c r="A169" s="6" t="s">
        <v>570</v>
      </c>
      <c r="B169" s="7" t="s">
        <v>310</v>
      </c>
      <c r="C169" s="7" t="s">
        <v>314</v>
      </c>
      <c r="D169" s="7" t="s">
        <v>344</v>
      </c>
      <c r="E169" s="7" t="s">
        <v>330</v>
      </c>
      <c r="F169" s="7" t="s">
        <v>310</v>
      </c>
      <c r="G169" s="7" t="s">
        <v>319</v>
      </c>
      <c r="H169" s="7" t="s">
        <v>311</v>
      </c>
      <c r="I169" s="7" t="s">
        <v>343</v>
      </c>
      <c r="J169" s="16" t="s">
        <v>192</v>
      </c>
      <c r="K169" s="30"/>
      <c r="L169" s="16"/>
      <c r="M169" s="16"/>
      <c r="N169" s="16"/>
      <c r="O169" s="16"/>
      <c r="P169" s="10">
        <f aca="true" t="shared" si="6" ref="P169:T170">P170</f>
        <v>6.3</v>
      </c>
      <c r="Q169" s="10">
        <f t="shared" si="6"/>
        <v>14.38</v>
      </c>
      <c r="R169" s="10">
        <f t="shared" si="6"/>
        <v>33.39</v>
      </c>
      <c r="S169" s="10">
        <f t="shared" si="6"/>
        <v>33.39</v>
      </c>
      <c r="T169" s="10">
        <f t="shared" si="6"/>
        <v>33.39</v>
      </c>
    </row>
    <row r="170" spans="1:20" ht="38.25">
      <c r="A170" s="6" t="s">
        <v>280</v>
      </c>
      <c r="B170" s="7" t="s">
        <v>454</v>
      </c>
      <c r="C170" s="7" t="s">
        <v>314</v>
      </c>
      <c r="D170" s="7" t="s">
        <v>344</v>
      </c>
      <c r="E170" s="7" t="s">
        <v>330</v>
      </c>
      <c r="F170" s="7" t="s">
        <v>471</v>
      </c>
      <c r="G170" s="7" t="s">
        <v>319</v>
      </c>
      <c r="H170" s="7" t="s">
        <v>311</v>
      </c>
      <c r="I170" s="7" t="s">
        <v>343</v>
      </c>
      <c r="J170" s="16" t="s">
        <v>193</v>
      </c>
      <c r="K170" s="30" t="s">
        <v>631</v>
      </c>
      <c r="L170" s="16"/>
      <c r="M170" s="16"/>
      <c r="N170" s="16"/>
      <c r="O170" s="16"/>
      <c r="P170" s="10">
        <f t="shared" si="6"/>
        <v>6.3</v>
      </c>
      <c r="Q170" s="10">
        <f t="shared" si="6"/>
        <v>14.38</v>
      </c>
      <c r="R170" s="10">
        <f t="shared" si="6"/>
        <v>33.39</v>
      </c>
      <c r="S170" s="10">
        <f t="shared" si="6"/>
        <v>33.39</v>
      </c>
      <c r="T170" s="10">
        <f t="shared" si="6"/>
        <v>33.39</v>
      </c>
    </row>
    <row r="171" spans="1:20" ht="63.75">
      <c r="A171" s="6" t="s">
        <v>281</v>
      </c>
      <c r="B171" s="7" t="s">
        <v>454</v>
      </c>
      <c r="C171" s="7" t="s">
        <v>314</v>
      </c>
      <c r="D171" s="7" t="s">
        <v>344</v>
      </c>
      <c r="E171" s="7" t="s">
        <v>330</v>
      </c>
      <c r="F171" s="7" t="s">
        <v>659</v>
      </c>
      <c r="G171" s="7" t="s">
        <v>319</v>
      </c>
      <c r="H171" s="7" t="s">
        <v>311</v>
      </c>
      <c r="I171" s="7" t="s">
        <v>343</v>
      </c>
      <c r="J171" s="15" t="s">
        <v>194</v>
      </c>
      <c r="K171" s="30" t="s">
        <v>631</v>
      </c>
      <c r="L171" s="15" t="s">
        <v>441</v>
      </c>
      <c r="M171" s="15" t="s">
        <v>441</v>
      </c>
      <c r="N171" s="15" t="s">
        <v>441</v>
      </c>
      <c r="O171" s="15" t="s">
        <v>441</v>
      </c>
      <c r="P171" s="10">
        <v>6.3</v>
      </c>
      <c r="Q171" s="10">
        <v>14.38</v>
      </c>
      <c r="R171" s="10">
        <v>33.39</v>
      </c>
      <c r="S171" s="10">
        <v>33.39</v>
      </c>
      <c r="T171" s="10">
        <v>33.39</v>
      </c>
    </row>
    <row r="172" spans="1:20" ht="12.75">
      <c r="A172" s="6" t="s">
        <v>282</v>
      </c>
      <c r="B172" s="13" t="s">
        <v>310</v>
      </c>
      <c r="C172" s="13" t="s">
        <v>314</v>
      </c>
      <c r="D172" s="13" t="s">
        <v>352</v>
      </c>
      <c r="E172" s="13" t="s">
        <v>308</v>
      </c>
      <c r="F172" s="13" t="s">
        <v>310</v>
      </c>
      <c r="G172" s="13" t="s">
        <v>308</v>
      </c>
      <c r="H172" s="13" t="s">
        <v>311</v>
      </c>
      <c r="I172" s="13" t="s">
        <v>310</v>
      </c>
      <c r="J172" s="17" t="s">
        <v>473</v>
      </c>
      <c r="K172" s="17"/>
      <c r="L172" s="17"/>
      <c r="M172" s="17"/>
      <c r="N172" s="17"/>
      <c r="O172" s="17"/>
      <c r="P172" s="9">
        <f>P177+P173</f>
        <v>60.66</v>
      </c>
      <c r="Q172" s="9">
        <f>Q177</f>
        <v>166.35</v>
      </c>
      <c r="R172" s="9">
        <f>R177</f>
        <v>223.07</v>
      </c>
      <c r="S172" s="9">
        <f>S177</f>
        <v>231.99</v>
      </c>
      <c r="T172" s="9">
        <f>T177</f>
        <v>241.27</v>
      </c>
    </row>
    <row r="173" spans="1:20" ht="12.75">
      <c r="A173" s="6" t="s">
        <v>283</v>
      </c>
      <c r="B173" s="7" t="s">
        <v>310</v>
      </c>
      <c r="C173" s="7" t="s">
        <v>314</v>
      </c>
      <c r="D173" s="7" t="s">
        <v>352</v>
      </c>
      <c r="E173" s="7" t="s">
        <v>319</v>
      </c>
      <c r="F173" s="7" t="s">
        <v>310</v>
      </c>
      <c r="G173" s="7" t="s">
        <v>308</v>
      </c>
      <c r="H173" s="7" t="s">
        <v>311</v>
      </c>
      <c r="I173" s="7" t="s">
        <v>347</v>
      </c>
      <c r="J173" s="15" t="s">
        <v>650</v>
      </c>
      <c r="K173" s="17"/>
      <c r="L173" s="17"/>
      <c r="M173" s="17"/>
      <c r="N173" s="17"/>
      <c r="O173" s="17"/>
      <c r="P173" s="10">
        <f>P174</f>
        <v>-41.980000000000004</v>
      </c>
      <c r="Q173" s="10">
        <f>Q174</f>
        <v>0</v>
      </c>
      <c r="R173" s="10">
        <f>R174</f>
        <v>0</v>
      </c>
      <c r="S173" s="10">
        <f>S174</f>
        <v>0</v>
      </c>
      <c r="T173" s="10">
        <f>T174</f>
        <v>0</v>
      </c>
    </row>
    <row r="174" spans="1:20" ht="25.5">
      <c r="A174" s="6" t="s">
        <v>284</v>
      </c>
      <c r="B174" s="7" t="s">
        <v>310</v>
      </c>
      <c r="C174" s="7" t="s">
        <v>314</v>
      </c>
      <c r="D174" s="7" t="s">
        <v>352</v>
      </c>
      <c r="E174" s="7" t="s">
        <v>319</v>
      </c>
      <c r="F174" s="7" t="s">
        <v>363</v>
      </c>
      <c r="G174" s="7" t="s">
        <v>337</v>
      </c>
      <c r="H174" s="7" t="s">
        <v>311</v>
      </c>
      <c r="I174" s="7" t="s">
        <v>347</v>
      </c>
      <c r="J174" s="15" t="s">
        <v>649</v>
      </c>
      <c r="K174" s="17"/>
      <c r="L174" s="17"/>
      <c r="M174" s="17"/>
      <c r="N174" s="17"/>
      <c r="O174" s="17"/>
      <c r="P174" s="10">
        <f>P175+P176</f>
        <v>-41.980000000000004</v>
      </c>
      <c r="Q174" s="10">
        <f>Q175+Q176</f>
        <v>0</v>
      </c>
      <c r="R174" s="10">
        <f>R175+R176</f>
        <v>0</v>
      </c>
      <c r="S174" s="10">
        <f>S175+S176</f>
        <v>0</v>
      </c>
      <c r="T174" s="10">
        <f>T175+T176</f>
        <v>0</v>
      </c>
    </row>
    <row r="175" spans="1:20" ht="25.5">
      <c r="A175" s="6" t="s">
        <v>285</v>
      </c>
      <c r="B175" s="7" t="s">
        <v>454</v>
      </c>
      <c r="C175" s="7" t="s">
        <v>314</v>
      </c>
      <c r="D175" s="7" t="s">
        <v>352</v>
      </c>
      <c r="E175" s="7" t="s">
        <v>319</v>
      </c>
      <c r="F175" s="7" t="s">
        <v>363</v>
      </c>
      <c r="G175" s="7" t="s">
        <v>337</v>
      </c>
      <c r="H175" s="7" t="s">
        <v>159</v>
      </c>
      <c r="I175" s="7" t="s">
        <v>347</v>
      </c>
      <c r="J175" s="15" t="s">
        <v>131</v>
      </c>
      <c r="K175" s="15" t="s">
        <v>631</v>
      </c>
      <c r="L175" s="15" t="s">
        <v>441</v>
      </c>
      <c r="M175" s="15" t="s">
        <v>441</v>
      </c>
      <c r="N175" s="15" t="s">
        <v>441</v>
      </c>
      <c r="O175" s="15" t="s">
        <v>441</v>
      </c>
      <c r="P175" s="10">
        <v>-18.27</v>
      </c>
      <c r="Q175" s="10">
        <v>0</v>
      </c>
      <c r="R175" s="10">
        <v>0</v>
      </c>
      <c r="S175" s="10">
        <v>0</v>
      </c>
      <c r="T175" s="10">
        <v>0</v>
      </c>
    </row>
    <row r="176" spans="1:20" ht="51">
      <c r="A176" s="6" t="s">
        <v>286</v>
      </c>
      <c r="B176" s="7" t="s">
        <v>423</v>
      </c>
      <c r="C176" s="7" t="s">
        <v>314</v>
      </c>
      <c r="D176" s="7" t="s">
        <v>352</v>
      </c>
      <c r="E176" s="7" t="s">
        <v>319</v>
      </c>
      <c r="F176" s="7" t="s">
        <v>363</v>
      </c>
      <c r="G176" s="7" t="s">
        <v>337</v>
      </c>
      <c r="H176" s="7" t="s">
        <v>311</v>
      </c>
      <c r="I176" s="7" t="s">
        <v>347</v>
      </c>
      <c r="J176" s="15" t="s">
        <v>649</v>
      </c>
      <c r="K176" s="15" t="s">
        <v>637</v>
      </c>
      <c r="L176" s="15" t="s">
        <v>441</v>
      </c>
      <c r="M176" s="15" t="s">
        <v>441</v>
      </c>
      <c r="N176" s="15" t="s">
        <v>441</v>
      </c>
      <c r="O176" s="15" t="s">
        <v>441</v>
      </c>
      <c r="P176" s="10">
        <v>-23.71</v>
      </c>
      <c r="Q176" s="10">
        <v>0</v>
      </c>
      <c r="R176" s="10">
        <v>0</v>
      </c>
      <c r="S176" s="10">
        <v>0</v>
      </c>
      <c r="T176" s="10">
        <v>0</v>
      </c>
    </row>
    <row r="177" spans="1:20" ht="25.5">
      <c r="A177" s="6" t="s">
        <v>571</v>
      </c>
      <c r="B177" s="7" t="s">
        <v>310</v>
      </c>
      <c r="C177" s="7" t="s">
        <v>314</v>
      </c>
      <c r="D177" s="7" t="s">
        <v>352</v>
      </c>
      <c r="E177" s="7" t="s">
        <v>334</v>
      </c>
      <c r="F177" s="7" t="s">
        <v>310</v>
      </c>
      <c r="G177" s="7" t="s">
        <v>308</v>
      </c>
      <c r="H177" s="7" t="s">
        <v>311</v>
      </c>
      <c r="I177" s="7" t="s">
        <v>347</v>
      </c>
      <c r="J177" s="15" t="s">
        <v>147</v>
      </c>
      <c r="K177" s="15"/>
      <c r="L177" s="15"/>
      <c r="M177" s="15"/>
      <c r="N177" s="15"/>
      <c r="O177" s="15"/>
      <c r="P177" s="10">
        <f>P178</f>
        <v>102.64</v>
      </c>
      <c r="Q177" s="10">
        <f>Q178</f>
        <v>166.35</v>
      </c>
      <c r="R177" s="10">
        <f>R178</f>
        <v>223.07</v>
      </c>
      <c r="S177" s="10">
        <f>S178</f>
        <v>231.99</v>
      </c>
      <c r="T177" s="10">
        <f>T178</f>
        <v>241.27</v>
      </c>
    </row>
    <row r="178" spans="1:20" ht="12.75">
      <c r="A178" s="6" t="s">
        <v>287</v>
      </c>
      <c r="B178" s="7" t="s">
        <v>310</v>
      </c>
      <c r="C178" s="7" t="s">
        <v>314</v>
      </c>
      <c r="D178" s="7" t="s">
        <v>352</v>
      </c>
      <c r="E178" s="7" t="s">
        <v>334</v>
      </c>
      <c r="F178" s="7" t="s">
        <v>363</v>
      </c>
      <c r="G178" s="7" t="s">
        <v>337</v>
      </c>
      <c r="H178" s="7" t="s">
        <v>311</v>
      </c>
      <c r="I178" s="7" t="s">
        <v>347</v>
      </c>
      <c r="J178" s="15" t="s">
        <v>474</v>
      </c>
      <c r="K178" s="15"/>
      <c r="L178" s="15"/>
      <c r="M178" s="15"/>
      <c r="N178" s="15"/>
      <c r="O178" s="15"/>
      <c r="P178" s="10">
        <f>P179+P180</f>
        <v>102.64</v>
      </c>
      <c r="Q178" s="10">
        <f>Q179+Q180</f>
        <v>166.35</v>
      </c>
      <c r="R178" s="10">
        <f>R179+R180</f>
        <v>223.07</v>
      </c>
      <c r="S178" s="10">
        <f>S179+S180</f>
        <v>231.99</v>
      </c>
      <c r="T178" s="10">
        <f>T179+T180</f>
        <v>241.27</v>
      </c>
    </row>
    <row r="179" spans="1:20" ht="25.5">
      <c r="A179" s="6" t="s">
        <v>288</v>
      </c>
      <c r="B179" s="7" t="s">
        <v>454</v>
      </c>
      <c r="C179" s="7" t="s">
        <v>314</v>
      </c>
      <c r="D179" s="7" t="s">
        <v>352</v>
      </c>
      <c r="E179" s="7" t="s">
        <v>334</v>
      </c>
      <c r="F179" s="7" t="s">
        <v>363</v>
      </c>
      <c r="G179" s="7" t="s">
        <v>337</v>
      </c>
      <c r="H179" s="7" t="s">
        <v>311</v>
      </c>
      <c r="I179" s="7" t="s">
        <v>347</v>
      </c>
      <c r="J179" s="15" t="s">
        <v>474</v>
      </c>
      <c r="K179" s="15" t="s">
        <v>631</v>
      </c>
      <c r="L179" s="15" t="s">
        <v>441</v>
      </c>
      <c r="M179" s="15" t="s">
        <v>441</v>
      </c>
      <c r="N179" s="15" t="s">
        <v>441</v>
      </c>
      <c r="O179" s="15" t="s">
        <v>441</v>
      </c>
      <c r="P179" s="10">
        <v>133.88</v>
      </c>
      <c r="Q179" s="10">
        <v>197.59</v>
      </c>
      <c r="R179" s="10">
        <v>223.07</v>
      </c>
      <c r="S179" s="10">
        <v>231.99</v>
      </c>
      <c r="T179" s="10">
        <v>241.27</v>
      </c>
    </row>
    <row r="180" spans="1:20" ht="63.75">
      <c r="A180" s="6" t="s">
        <v>364</v>
      </c>
      <c r="B180" s="7" t="s">
        <v>272</v>
      </c>
      <c r="C180" s="7" t="s">
        <v>314</v>
      </c>
      <c r="D180" s="7" t="s">
        <v>352</v>
      </c>
      <c r="E180" s="7" t="s">
        <v>334</v>
      </c>
      <c r="F180" s="7" t="s">
        <v>363</v>
      </c>
      <c r="G180" s="7" t="s">
        <v>337</v>
      </c>
      <c r="H180" s="7" t="s">
        <v>311</v>
      </c>
      <c r="I180" s="7" t="s">
        <v>347</v>
      </c>
      <c r="J180" s="15" t="s">
        <v>474</v>
      </c>
      <c r="K180" s="15" t="s">
        <v>636</v>
      </c>
      <c r="L180" s="15" t="s">
        <v>441</v>
      </c>
      <c r="M180" s="15" t="s">
        <v>441</v>
      </c>
      <c r="N180" s="15" t="s">
        <v>441</v>
      </c>
      <c r="O180" s="15" t="s">
        <v>441</v>
      </c>
      <c r="P180" s="10">
        <v>-31.24</v>
      </c>
      <c r="Q180" s="10">
        <v>-31.24</v>
      </c>
      <c r="R180" s="10">
        <v>0</v>
      </c>
      <c r="S180" s="10">
        <v>0</v>
      </c>
      <c r="T180" s="10">
        <v>0</v>
      </c>
    </row>
    <row r="181" spans="1:20" ht="51">
      <c r="A181" s="6" t="s">
        <v>289</v>
      </c>
      <c r="B181" s="13" t="s">
        <v>423</v>
      </c>
      <c r="C181" s="13" t="s">
        <v>354</v>
      </c>
      <c r="D181" s="13" t="s">
        <v>308</v>
      </c>
      <c r="E181" s="13" t="s">
        <v>308</v>
      </c>
      <c r="F181" s="13" t="s">
        <v>310</v>
      </c>
      <c r="G181" s="13" t="s">
        <v>308</v>
      </c>
      <c r="H181" s="13" t="s">
        <v>311</v>
      </c>
      <c r="I181" s="13" t="s">
        <v>310</v>
      </c>
      <c r="J181" s="17" t="s">
        <v>353</v>
      </c>
      <c r="K181" s="15" t="s">
        <v>637</v>
      </c>
      <c r="L181" s="17"/>
      <c r="M181" s="17"/>
      <c r="N181" s="17"/>
      <c r="O181" s="17"/>
      <c r="P181" s="9">
        <f>P182+P283</f>
        <v>1218614.38</v>
      </c>
      <c r="Q181" s="9">
        <f>Q182+Q283</f>
        <v>2244121.5</v>
      </c>
      <c r="R181" s="9">
        <f>R182+R283</f>
        <v>1962604.5</v>
      </c>
      <c r="S181" s="9">
        <f>S182+S283</f>
        <v>1795799.2</v>
      </c>
      <c r="T181" s="9">
        <f>T182+T283</f>
        <v>1466359.7999999998</v>
      </c>
    </row>
    <row r="182" spans="1:20" ht="51">
      <c r="A182" s="6" t="s">
        <v>290</v>
      </c>
      <c r="B182" s="11" t="s">
        <v>423</v>
      </c>
      <c r="C182" s="11" t="s">
        <v>354</v>
      </c>
      <c r="D182" s="11" t="s">
        <v>322</v>
      </c>
      <c r="E182" s="11" t="s">
        <v>308</v>
      </c>
      <c r="F182" s="11" t="s">
        <v>310</v>
      </c>
      <c r="G182" s="11" t="s">
        <v>308</v>
      </c>
      <c r="H182" s="11" t="s">
        <v>311</v>
      </c>
      <c r="I182" s="11" t="s">
        <v>310</v>
      </c>
      <c r="J182" s="18" t="s">
        <v>475</v>
      </c>
      <c r="K182" s="15" t="s">
        <v>637</v>
      </c>
      <c r="L182" s="18"/>
      <c r="M182" s="18"/>
      <c r="N182" s="18"/>
      <c r="O182" s="18"/>
      <c r="P182" s="9">
        <f>P183+P187+P245+P274</f>
        <v>1221292.18</v>
      </c>
      <c r="Q182" s="9">
        <f>Q183+Q187+Q245+Q274</f>
        <v>2246390.7</v>
      </c>
      <c r="R182" s="9">
        <f>R183+R187+R245+R274</f>
        <v>1962604.5</v>
      </c>
      <c r="S182" s="9">
        <f>S183+S187+S245+S274</f>
        <v>1795799.2</v>
      </c>
      <c r="T182" s="9">
        <f>T183+T187+T245+T274</f>
        <v>1466359.7999999998</v>
      </c>
    </row>
    <row r="183" spans="1:25" s="12" customFormat="1" ht="51">
      <c r="A183" s="6" t="s">
        <v>501</v>
      </c>
      <c r="B183" s="13" t="s">
        <v>423</v>
      </c>
      <c r="C183" s="13" t="s">
        <v>354</v>
      </c>
      <c r="D183" s="13" t="s">
        <v>322</v>
      </c>
      <c r="E183" s="13" t="s">
        <v>383</v>
      </c>
      <c r="F183" s="13" t="s">
        <v>310</v>
      </c>
      <c r="G183" s="13" t="s">
        <v>308</v>
      </c>
      <c r="H183" s="13" t="s">
        <v>311</v>
      </c>
      <c r="I183" s="13" t="s">
        <v>455</v>
      </c>
      <c r="J183" s="19" t="s">
        <v>530</v>
      </c>
      <c r="K183" s="15" t="s">
        <v>637</v>
      </c>
      <c r="L183" s="19"/>
      <c r="M183" s="19"/>
      <c r="N183" s="19"/>
      <c r="O183" s="19"/>
      <c r="P183" s="9">
        <f>P184+P185+P186</f>
        <v>349470</v>
      </c>
      <c r="Q183" s="9">
        <f>Q184+Q185+Q186</f>
        <v>494427.8</v>
      </c>
      <c r="R183" s="9">
        <f>R184+R185+R186</f>
        <v>466756.19999999995</v>
      </c>
      <c r="S183" s="9">
        <f>S184+S185+S186</f>
        <v>397429.2</v>
      </c>
      <c r="T183" s="9">
        <f>T184+T185+T186</f>
        <v>397429.19999999995</v>
      </c>
      <c r="U183" s="28"/>
      <c r="V183" s="27"/>
      <c r="W183" s="27"/>
      <c r="X183" s="27"/>
      <c r="Y183" s="27"/>
    </row>
    <row r="184" spans="1:21" ht="51">
      <c r="A184" s="6" t="s">
        <v>572</v>
      </c>
      <c r="B184" s="7" t="s">
        <v>423</v>
      </c>
      <c r="C184" s="7" t="s">
        <v>354</v>
      </c>
      <c r="D184" s="7" t="s">
        <v>322</v>
      </c>
      <c r="E184" s="7" t="s">
        <v>342</v>
      </c>
      <c r="F184" s="7" t="s">
        <v>367</v>
      </c>
      <c r="G184" s="7" t="s">
        <v>337</v>
      </c>
      <c r="H184" s="7" t="s">
        <v>311</v>
      </c>
      <c r="I184" s="7" t="s">
        <v>455</v>
      </c>
      <c r="J184" s="16" t="s">
        <v>679</v>
      </c>
      <c r="K184" s="15" t="s">
        <v>637</v>
      </c>
      <c r="L184" s="16">
        <v>100</v>
      </c>
      <c r="M184" s="16">
        <v>100</v>
      </c>
      <c r="N184" s="16">
        <v>100</v>
      </c>
      <c r="O184" s="16">
        <v>100</v>
      </c>
      <c r="P184" s="10">
        <v>335960.5</v>
      </c>
      <c r="Q184" s="10">
        <v>364460.6</v>
      </c>
      <c r="R184" s="10">
        <v>346634.8</v>
      </c>
      <c r="S184" s="10">
        <v>291568.5</v>
      </c>
      <c r="T184" s="10">
        <v>277307.8</v>
      </c>
      <c r="U184" s="34"/>
    </row>
    <row r="185" spans="1:21" ht="51">
      <c r="A185" s="6" t="s">
        <v>291</v>
      </c>
      <c r="B185" s="7" t="s">
        <v>423</v>
      </c>
      <c r="C185" s="7" t="s">
        <v>354</v>
      </c>
      <c r="D185" s="7" t="s">
        <v>322</v>
      </c>
      <c r="E185" s="7" t="s">
        <v>342</v>
      </c>
      <c r="F185" s="7" t="s">
        <v>529</v>
      </c>
      <c r="G185" s="7" t="s">
        <v>337</v>
      </c>
      <c r="H185" s="7" t="s">
        <v>311</v>
      </c>
      <c r="I185" s="7" t="s">
        <v>455</v>
      </c>
      <c r="J185" s="16" t="s">
        <v>195</v>
      </c>
      <c r="K185" s="15" t="s">
        <v>637</v>
      </c>
      <c r="L185" s="16">
        <v>100</v>
      </c>
      <c r="M185" s="16">
        <v>100</v>
      </c>
      <c r="N185" s="16">
        <v>100</v>
      </c>
      <c r="O185" s="16">
        <v>100</v>
      </c>
      <c r="P185" s="10">
        <v>0</v>
      </c>
      <c r="Q185" s="10">
        <v>39067.9</v>
      </c>
      <c r="R185" s="10">
        <v>20443.1</v>
      </c>
      <c r="S185" s="10">
        <v>6182.4</v>
      </c>
      <c r="T185" s="10">
        <v>20443.1</v>
      </c>
      <c r="U185" s="34"/>
    </row>
    <row r="186" spans="1:21" ht="51">
      <c r="A186" s="6" t="s">
        <v>292</v>
      </c>
      <c r="B186" s="7" t="s">
        <v>423</v>
      </c>
      <c r="C186" s="7" t="s">
        <v>354</v>
      </c>
      <c r="D186" s="7" t="s">
        <v>322</v>
      </c>
      <c r="E186" s="7" t="s">
        <v>371</v>
      </c>
      <c r="F186" s="7" t="s">
        <v>424</v>
      </c>
      <c r="G186" s="7" t="s">
        <v>337</v>
      </c>
      <c r="H186" s="7" t="s">
        <v>311</v>
      </c>
      <c r="I186" s="7" t="s">
        <v>455</v>
      </c>
      <c r="J186" s="16" t="s">
        <v>196</v>
      </c>
      <c r="K186" s="15" t="s">
        <v>637</v>
      </c>
      <c r="L186" s="16">
        <v>100</v>
      </c>
      <c r="M186" s="16">
        <v>100</v>
      </c>
      <c r="N186" s="16">
        <v>100</v>
      </c>
      <c r="O186" s="16">
        <v>100</v>
      </c>
      <c r="P186" s="10">
        <v>13509.5</v>
      </c>
      <c r="Q186" s="10">
        <v>90899.3</v>
      </c>
      <c r="R186" s="10">
        <v>99678.3</v>
      </c>
      <c r="S186" s="10">
        <v>99678.3</v>
      </c>
      <c r="T186" s="10">
        <v>99678.3</v>
      </c>
      <c r="U186" s="34"/>
    </row>
    <row r="187" spans="1:25" s="12" customFormat="1" ht="51">
      <c r="A187" s="6" t="s">
        <v>293</v>
      </c>
      <c r="B187" s="13" t="s">
        <v>423</v>
      </c>
      <c r="C187" s="13" t="s">
        <v>354</v>
      </c>
      <c r="D187" s="13" t="s">
        <v>322</v>
      </c>
      <c r="E187" s="13" t="s">
        <v>372</v>
      </c>
      <c r="F187" s="13" t="s">
        <v>310</v>
      </c>
      <c r="G187" s="13" t="s">
        <v>308</v>
      </c>
      <c r="H187" s="13" t="s">
        <v>311</v>
      </c>
      <c r="I187" s="13" t="s">
        <v>455</v>
      </c>
      <c r="J187" s="19" t="s">
        <v>520</v>
      </c>
      <c r="K187" s="15" t="s">
        <v>637</v>
      </c>
      <c r="L187" s="19"/>
      <c r="M187" s="19"/>
      <c r="N187" s="19"/>
      <c r="O187" s="19"/>
      <c r="P187" s="9">
        <f>P188+P190+P192+P194+P202+P204+P206+P208+P200+P196+P198</f>
        <v>189675.58</v>
      </c>
      <c r="Q187" s="9">
        <f>Q188+Q190+Q192+Q194+Q202+Q204+Q206+Q208+Q200+Q196+Q198</f>
        <v>727617.27</v>
      </c>
      <c r="R187" s="9">
        <f>R188+R190+R192+R194+R202+R204+R206+R208+R200+R196+R198</f>
        <v>490779.8</v>
      </c>
      <c r="S187" s="9">
        <f>S188+S190+S192+S194+S202+S204+S206+S208+S200+S196+S198</f>
        <v>406078.50000000006</v>
      </c>
      <c r="T187" s="9">
        <f>T188+T190+T192+T194+T202+T204+T206+T208+T200+T196+T198</f>
        <v>102450.7</v>
      </c>
      <c r="U187" s="27"/>
      <c r="V187" s="27"/>
      <c r="W187" s="27"/>
      <c r="X187" s="27"/>
      <c r="Y187" s="27"/>
    </row>
    <row r="188" spans="1:25" s="12" customFormat="1" ht="114.75">
      <c r="A188" s="6" t="s">
        <v>294</v>
      </c>
      <c r="B188" s="7" t="s">
        <v>423</v>
      </c>
      <c r="C188" s="7" t="s">
        <v>354</v>
      </c>
      <c r="D188" s="7" t="s">
        <v>322</v>
      </c>
      <c r="E188" s="7" t="s">
        <v>372</v>
      </c>
      <c r="F188" s="7" t="s">
        <v>166</v>
      </c>
      <c r="G188" s="7" t="s">
        <v>308</v>
      </c>
      <c r="H188" s="7" t="s">
        <v>311</v>
      </c>
      <c r="I188" s="7" t="s">
        <v>455</v>
      </c>
      <c r="J188" s="16" t="s">
        <v>198</v>
      </c>
      <c r="K188" s="15" t="s">
        <v>637</v>
      </c>
      <c r="L188" s="19"/>
      <c r="M188" s="19"/>
      <c r="N188" s="19"/>
      <c r="O188" s="19"/>
      <c r="P188" s="10">
        <f>P189</f>
        <v>3627.26</v>
      </c>
      <c r="Q188" s="10">
        <f>Q189</f>
        <v>69361.01</v>
      </c>
      <c r="R188" s="10">
        <f>R189</f>
        <v>77958.3</v>
      </c>
      <c r="S188" s="10">
        <f>S189</f>
        <v>0</v>
      </c>
      <c r="T188" s="10">
        <f>T189</f>
        <v>0</v>
      </c>
      <c r="U188" s="27"/>
      <c r="V188" s="27"/>
      <c r="W188" s="27"/>
      <c r="X188" s="27"/>
      <c r="Y188" s="27"/>
    </row>
    <row r="189" spans="1:25" s="12" customFormat="1" ht="114.75">
      <c r="A189" s="6" t="s">
        <v>295</v>
      </c>
      <c r="B189" s="7" t="s">
        <v>423</v>
      </c>
      <c r="C189" s="7" t="s">
        <v>354</v>
      </c>
      <c r="D189" s="7" t="s">
        <v>322</v>
      </c>
      <c r="E189" s="7" t="s">
        <v>372</v>
      </c>
      <c r="F189" s="7" t="s">
        <v>166</v>
      </c>
      <c r="G189" s="7" t="s">
        <v>337</v>
      </c>
      <c r="H189" s="7" t="s">
        <v>311</v>
      </c>
      <c r="I189" s="7" t="s">
        <v>455</v>
      </c>
      <c r="J189" s="16" t="s">
        <v>197</v>
      </c>
      <c r="K189" s="15" t="s">
        <v>637</v>
      </c>
      <c r="L189" s="16">
        <v>100</v>
      </c>
      <c r="M189" s="16">
        <v>100</v>
      </c>
      <c r="N189" s="16">
        <v>100</v>
      </c>
      <c r="O189" s="16">
        <v>100</v>
      </c>
      <c r="P189" s="10">
        <v>3627.26</v>
      </c>
      <c r="Q189" s="10">
        <v>69361.01</v>
      </c>
      <c r="R189" s="10">
        <v>77958.3</v>
      </c>
      <c r="S189" s="10">
        <v>0</v>
      </c>
      <c r="T189" s="10">
        <v>0</v>
      </c>
      <c r="U189" s="27"/>
      <c r="V189" s="27"/>
      <c r="W189" s="27"/>
      <c r="X189" s="27"/>
      <c r="Y189" s="27"/>
    </row>
    <row r="190" spans="1:25" s="12" customFormat="1" ht="89.25">
      <c r="A190" s="6" t="s">
        <v>347</v>
      </c>
      <c r="B190" s="7" t="s">
        <v>423</v>
      </c>
      <c r="C190" s="7" t="s">
        <v>354</v>
      </c>
      <c r="D190" s="7" t="s">
        <v>322</v>
      </c>
      <c r="E190" s="7" t="s">
        <v>372</v>
      </c>
      <c r="F190" s="7" t="s">
        <v>167</v>
      </c>
      <c r="G190" s="7" t="s">
        <v>308</v>
      </c>
      <c r="H190" s="7" t="s">
        <v>311</v>
      </c>
      <c r="I190" s="7" t="s">
        <v>455</v>
      </c>
      <c r="J190" s="16" t="s">
        <v>199</v>
      </c>
      <c r="K190" s="15" t="s">
        <v>637</v>
      </c>
      <c r="L190" s="19"/>
      <c r="M190" s="19"/>
      <c r="N190" s="19"/>
      <c r="O190" s="19"/>
      <c r="P190" s="10">
        <f>P191</f>
        <v>3055.18</v>
      </c>
      <c r="Q190" s="10">
        <f>Q191</f>
        <v>28739.45</v>
      </c>
      <c r="R190" s="10">
        <f>R191</f>
        <v>39634.2</v>
      </c>
      <c r="S190" s="10">
        <f>S191</f>
        <v>0</v>
      </c>
      <c r="T190" s="10">
        <f>T191</f>
        <v>0</v>
      </c>
      <c r="U190" s="27"/>
      <c r="V190" s="27"/>
      <c r="W190" s="27"/>
      <c r="X190" s="27"/>
      <c r="Y190" s="27"/>
    </row>
    <row r="191" spans="1:25" s="12" customFormat="1" ht="76.5">
      <c r="A191" s="6" t="s">
        <v>296</v>
      </c>
      <c r="B191" s="7" t="s">
        <v>423</v>
      </c>
      <c r="C191" s="7" t="s">
        <v>354</v>
      </c>
      <c r="D191" s="7" t="s">
        <v>322</v>
      </c>
      <c r="E191" s="7" t="s">
        <v>372</v>
      </c>
      <c r="F191" s="7" t="s">
        <v>167</v>
      </c>
      <c r="G191" s="7" t="s">
        <v>337</v>
      </c>
      <c r="H191" s="7" t="s">
        <v>311</v>
      </c>
      <c r="I191" s="7" t="s">
        <v>455</v>
      </c>
      <c r="J191" s="16" t="s">
        <v>168</v>
      </c>
      <c r="K191" s="15" t="s">
        <v>637</v>
      </c>
      <c r="L191" s="16">
        <v>100</v>
      </c>
      <c r="M191" s="16">
        <v>100</v>
      </c>
      <c r="N191" s="16">
        <v>100</v>
      </c>
      <c r="O191" s="16">
        <v>100</v>
      </c>
      <c r="P191" s="10">
        <v>3055.18</v>
      </c>
      <c r="Q191" s="10">
        <v>28739.45</v>
      </c>
      <c r="R191" s="10">
        <v>39634.2</v>
      </c>
      <c r="S191" s="10">
        <v>0</v>
      </c>
      <c r="T191" s="10">
        <v>0</v>
      </c>
      <c r="U191" s="27"/>
      <c r="V191" s="27"/>
      <c r="W191" s="27"/>
      <c r="X191" s="27"/>
      <c r="Y191" s="27"/>
    </row>
    <row r="192" spans="1:25" s="12" customFormat="1" ht="51">
      <c r="A192" s="6" t="s">
        <v>373</v>
      </c>
      <c r="B192" s="7" t="s">
        <v>423</v>
      </c>
      <c r="C192" s="7" t="s">
        <v>354</v>
      </c>
      <c r="D192" s="7" t="s">
        <v>322</v>
      </c>
      <c r="E192" s="7" t="s">
        <v>360</v>
      </c>
      <c r="F192" s="7" t="s">
        <v>169</v>
      </c>
      <c r="G192" s="7" t="s">
        <v>308</v>
      </c>
      <c r="H192" s="7" t="s">
        <v>311</v>
      </c>
      <c r="I192" s="7" t="s">
        <v>455</v>
      </c>
      <c r="J192" s="16" t="s">
        <v>200</v>
      </c>
      <c r="K192" s="15" t="s">
        <v>637</v>
      </c>
      <c r="L192" s="19"/>
      <c r="M192" s="19"/>
      <c r="N192" s="19"/>
      <c r="O192" s="19"/>
      <c r="P192" s="10">
        <f>P193</f>
        <v>6257.07</v>
      </c>
      <c r="Q192" s="10">
        <f>Q193</f>
        <v>47958.89</v>
      </c>
      <c r="R192" s="10">
        <f>R193</f>
        <v>0</v>
      </c>
      <c r="S192" s="10">
        <f>S193</f>
        <v>0</v>
      </c>
      <c r="T192" s="10">
        <f>T193</f>
        <v>0</v>
      </c>
      <c r="U192" s="27"/>
      <c r="V192" s="27"/>
      <c r="W192" s="27"/>
      <c r="X192" s="27"/>
      <c r="Y192" s="27"/>
    </row>
    <row r="193" spans="1:25" s="12" customFormat="1" ht="51">
      <c r="A193" s="6" t="s">
        <v>573</v>
      </c>
      <c r="B193" s="7" t="s">
        <v>423</v>
      </c>
      <c r="C193" s="7" t="s">
        <v>354</v>
      </c>
      <c r="D193" s="7" t="s">
        <v>322</v>
      </c>
      <c r="E193" s="7" t="s">
        <v>360</v>
      </c>
      <c r="F193" s="7" t="s">
        <v>169</v>
      </c>
      <c r="G193" s="7" t="s">
        <v>337</v>
      </c>
      <c r="H193" s="7" t="s">
        <v>311</v>
      </c>
      <c r="I193" s="7" t="s">
        <v>455</v>
      </c>
      <c r="J193" s="16" t="s">
        <v>170</v>
      </c>
      <c r="K193" s="15" t="s">
        <v>637</v>
      </c>
      <c r="L193" s="16">
        <v>100</v>
      </c>
      <c r="M193" s="16">
        <v>100</v>
      </c>
      <c r="N193" s="16">
        <v>100</v>
      </c>
      <c r="O193" s="16">
        <v>100</v>
      </c>
      <c r="P193" s="10">
        <v>6257.07</v>
      </c>
      <c r="Q193" s="10">
        <v>47958.89</v>
      </c>
      <c r="R193" s="10">
        <v>0</v>
      </c>
      <c r="S193" s="10">
        <v>0</v>
      </c>
      <c r="T193" s="10">
        <v>0</v>
      </c>
      <c r="U193" s="27"/>
      <c r="V193" s="27"/>
      <c r="W193" s="27"/>
      <c r="X193" s="27"/>
      <c r="Y193" s="27"/>
    </row>
    <row r="194" spans="1:25" s="12" customFormat="1" ht="51">
      <c r="A194" s="6" t="s">
        <v>574</v>
      </c>
      <c r="B194" s="7" t="s">
        <v>423</v>
      </c>
      <c r="C194" s="7" t="s">
        <v>354</v>
      </c>
      <c r="D194" s="7" t="s">
        <v>322</v>
      </c>
      <c r="E194" s="7" t="s">
        <v>360</v>
      </c>
      <c r="F194" s="7" t="s">
        <v>298</v>
      </c>
      <c r="G194" s="7" t="s">
        <v>308</v>
      </c>
      <c r="H194" s="7" t="s">
        <v>311</v>
      </c>
      <c r="I194" s="7" t="s">
        <v>455</v>
      </c>
      <c r="J194" s="16" t="s">
        <v>201</v>
      </c>
      <c r="K194" s="15" t="s">
        <v>637</v>
      </c>
      <c r="L194" s="19"/>
      <c r="M194" s="19"/>
      <c r="N194" s="19"/>
      <c r="O194" s="19"/>
      <c r="P194" s="10">
        <f>P195</f>
        <v>1000</v>
      </c>
      <c r="Q194" s="10">
        <f>Q195</f>
        <v>1000</v>
      </c>
      <c r="R194" s="10">
        <f>R195</f>
        <v>0</v>
      </c>
      <c r="S194" s="10">
        <f>S195</f>
        <v>0</v>
      </c>
      <c r="T194" s="10">
        <f>T195</f>
        <v>0</v>
      </c>
      <c r="U194" s="27"/>
      <c r="V194" s="27"/>
      <c r="W194" s="27"/>
      <c r="X194" s="27"/>
      <c r="Y194" s="27"/>
    </row>
    <row r="195" spans="1:25" s="12" customFormat="1" ht="51">
      <c r="A195" s="6" t="s">
        <v>575</v>
      </c>
      <c r="B195" s="7" t="s">
        <v>423</v>
      </c>
      <c r="C195" s="7" t="s">
        <v>354</v>
      </c>
      <c r="D195" s="7" t="s">
        <v>322</v>
      </c>
      <c r="E195" s="7" t="s">
        <v>360</v>
      </c>
      <c r="F195" s="7" t="s">
        <v>298</v>
      </c>
      <c r="G195" s="7" t="s">
        <v>337</v>
      </c>
      <c r="H195" s="7" t="s">
        <v>311</v>
      </c>
      <c r="I195" s="7" t="s">
        <v>455</v>
      </c>
      <c r="J195" s="16" t="s">
        <v>202</v>
      </c>
      <c r="K195" s="15" t="s">
        <v>637</v>
      </c>
      <c r="L195" s="16">
        <v>100</v>
      </c>
      <c r="M195" s="16">
        <v>100</v>
      </c>
      <c r="N195" s="16">
        <v>100</v>
      </c>
      <c r="O195" s="16">
        <v>100</v>
      </c>
      <c r="P195" s="10">
        <v>1000</v>
      </c>
      <c r="Q195" s="10">
        <v>1000</v>
      </c>
      <c r="R195" s="10">
        <v>0</v>
      </c>
      <c r="S195" s="10">
        <v>0</v>
      </c>
      <c r="T195" s="10">
        <v>0</v>
      </c>
      <c r="U195" s="27"/>
      <c r="V195" s="27"/>
      <c r="W195" s="27"/>
      <c r="X195" s="27"/>
      <c r="Y195" s="27"/>
    </row>
    <row r="196" spans="1:25" s="12" customFormat="1" ht="51">
      <c r="A196" s="6" t="s">
        <v>576</v>
      </c>
      <c r="B196" s="7" t="s">
        <v>423</v>
      </c>
      <c r="C196" s="7" t="s">
        <v>354</v>
      </c>
      <c r="D196" s="7" t="s">
        <v>322</v>
      </c>
      <c r="E196" s="7" t="s">
        <v>360</v>
      </c>
      <c r="F196" s="7" t="s">
        <v>599</v>
      </c>
      <c r="G196" s="7" t="s">
        <v>308</v>
      </c>
      <c r="H196" s="7" t="s">
        <v>311</v>
      </c>
      <c r="I196" s="7" t="s">
        <v>455</v>
      </c>
      <c r="J196" s="16" t="s">
        <v>74</v>
      </c>
      <c r="K196" s="15" t="s">
        <v>637</v>
      </c>
      <c r="L196" s="19"/>
      <c r="M196" s="19"/>
      <c r="N196" s="19"/>
      <c r="O196" s="19"/>
      <c r="P196" s="10">
        <f>P197</f>
        <v>0</v>
      </c>
      <c r="Q196" s="10">
        <f>Q197</f>
        <v>10495.69</v>
      </c>
      <c r="R196" s="10">
        <f>R197</f>
        <v>1930.8</v>
      </c>
      <c r="S196" s="10">
        <f>S197</f>
        <v>5689.4</v>
      </c>
      <c r="T196" s="10">
        <f>T197</f>
        <v>284.5</v>
      </c>
      <c r="U196" s="27"/>
      <c r="V196" s="27"/>
      <c r="W196" s="27"/>
      <c r="X196" s="27"/>
      <c r="Y196" s="27"/>
    </row>
    <row r="197" spans="1:25" s="12" customFormat="1" ht="51">
      <c r="A197" s="6" t="s">
        <v>577</v>
      </c>
      <c r="B197" s="7" t="s">
        <v>423</v>
      </c>
      <c r="C197" s="7" t="s">
        <v>354</v>
      </c>
      <c r="D197" s="7" t="s">
        <v>322</v>
      </c>
      <c r="E197" s="7" t="s">
        <v>360</v>
      </c>
      <c r="F197" s="7" t="s">
        <v>599</v>
      </c>
      <c r="G197" s="7" t="s">
        <v>337</v>
      </c>
      <c r="H197" s="7" t="s">
        <v>311</v>
      </c>
      <c r="I197" s="7" t="s">
        <v>455</v>
      </c>
      <c r="J197" s="16" t="s">
        <v>75</v>
      </c>
      <c r="K197" s="15" t="s">
        <v>637</v>
      </c>
      <c r="L197" s="16">
        <v>100</v>
      </c>
      <c r="M197" s="16">
        <v>100</v>
      </c>
      <c r="N197" s="16">
        <v>100</v>
      </c>
      <c r="O197" s="16">
        <v>100</v>
      </c>
      <c r="P197" s="10">
        <v>0</v>
      </c>
      <c r="Q197" s="10">
        <v>10495.69</v>
      </c>
      <c r="R197" s="10">
        <v>1930.8</v>
      </c>
      <c r="S197" s="10">
        <v>5689.4</v>
      </c>
      <c r="T197" s="10">
        <v>284.5</v>
      </c>
      <c r="U197" s="27"/>
      <c r="V197" s="27"/>
      <c r="W197" s="27"/>
      <c r="X197" s="27"/>
      <c r="Y197" s="27"/>
    </row>
    <row r="198" spans="1:20" ht="63.75">
      <c r="A198" s="6" t="s">
        <v>578</v>
      </c>
      <c r="B198" s="7" t="s">
        <v>423</v>
      </c>
      <c r="C198" s="7" t="s">
        <v>354</v>
      </c>
      <c r="D198" s="7" t="s">
        <v>322</v>
      </c>
      <c r="E198" s="7" t="s">
        <v>360</v>
      </c>
      <c r="F198" s="7" t="s">
        <v>166</v>
      </c>
      <c r="G198" s="7" t="s">
        <v>308</v>
      </c>
      <c r="H198" s="7" t="s">
        <v>311</v>
      </c>
      <c r="I198" s="7" t="s">
        <v>455</v>
      </c>
      <c r="J198" s="16" t="s">
        <v>76</v>
      </c>
      <c r="K198" s="15" t="s">
        <v>637</v>
      </c>
      <c r="L198" s="16"/>
      <c r="M198" s="16"/>
      <c r="N198" s="16"/>
      <c r="O198" s="16"/>
      <c r="P198" s="10">
        <f>P199</f>
        <v>0</v>
      </c>
      <c r="Q198" s="10">
        <f>Q199</f>
        <v>0</v>
      </c>
      <c r="R198" s="10">
        <f>R199</f>
        <v>84</v>
      </c>
      <c r="S198" s="10">
        <f>S199</f>
        <v>0</v>
      </c>
      <c r="T198" s="10">
        <f>T199</f>
        <v>0</v>
      </c>
    </row>
    <row r="199" spans="1:20" ht="66.75" customHeight="1">
      <c r="A199" s="6" t="s">
        <v>579</v>
      </c>
      <c r="B199" s="7" t="s">
        <v>423</v>
      </c>
      <c r="C199" s="7" t="s">
        <v>354</v>
      </c>
      <c r="D199" s="7" t="s">
        <v>322</v>
      </c>
      <c r="E199" s="7" t="s">
        <v>360</v>
      </c>
      <c r="F199" s="7" t="s">
        <v>166</v>
      </c>
      <c r="G199" s="7" t="s">
        <v>337</v>
      </c>
      <c r="H199" s="7" t="s">
        <v>311</v>
      </c>
      <c r="I199" s="7" t="s">
        <v>455</v>
      </c>
      <c r="J199" s="16" t="s">
        <v>77</v>
      </c>
      <c r="K199" s="15" t="s">
        <v>637</v>
      </c>
      <c r="L199" s="16">
        <v>100</v>
      </c>
      <c r="M199" s="16">
        <v>100</v>
      </c>
      <c r="N199" s="16">
        <v>100</v>
      </c>
      <c r="O199" s="16">
        <v>100</v>
      </c>
      <c r="P199" s="10">
        <v>0</v>
      </c>
      <c r="Q199" s="10">
        <v>0</v>
      </c>
      <c r="R199" s="10">
        <v>84</v>
      </c>
      <c r="S199" s="10">
        <v>0</v>
      </c>
      <c r="T199" s="10">
        <v>0</v>
      </c>
    </row>
    <row r="200" spans="1:20" ht="51">
      <c r="A200" s="6" t="s">
        <v>580</v>
      </c>
      <c r="B200" s="7" t="s">
        <v>423</v>
      </c>
      <c r="C200" s="7" t="s">
        <v>354</v>
      </c>
      <c r="D200" s="7" t="s">
        <v>322</v>
      </c>
      <c r="E200" s="7" t="s">
        <v>360</v>
      </c>
      <c r="F200" s="7" t="s">
        <v>69</v>
      </c>
      <c r="G200" s="7" t="s">
        <v>308</v>
      </c>
      <c r="H200" s="7" t="s">
        <v>311</v>
      </c>
      <c r="I200" s="7" t="s">
        <v>455</v>
      </c>
      <c r="J200" s="16" t="s">
        <v>70</v>
      </c>
      <c r="K200" s="15" t="s">
        <v>637</v>
      </c>
      <c r="L200" s="16"/>
      <c r="M200" s="16"/>
      <c r="N200" s="16"/>
      <c r="O200" s="16"/>
      <c r="P200" s="10">
        <f>P201</f>
        <v>0</v>
      </c>
      <c r="Q200" s="10">
        <f>Q201</f>
        <v>18021.53</v>
      </c>
      <c r="R200" s="10">
        <f>R201</f>
        <v>44679.9</v>
      </c>
      <c r="S200" s="10">
        <f>S201</f>
        <v>45887.4</v>
      </c>
      <c r="T200" s="10">
        <f>T201</f>
        <v>14490.8</v>
      </c>
    </row>
    <row r="201" spans="1:20" ht="51">
      <c r="A201" s="6" t="s">
        <v>581</v>
      </c>
      <c r="B201" s="7" t="s">
        <v>423</v>
      </c>
      <c r="C201" s="7" t="s">
        <v>354</v>
      </c>
      <c r="D201" s="7" t="s">
        <v>322</v>
      </c>
      <c r="E201" s="7" t="s">
        <v>360</v>
      </c>
      <c r="F201" s="7" t="s">
        <v>69</v>
      </c>
      <c r="G201" s="7" t="s">
        <v>337</v>
      </c>
      <c r="H201" s="7" t="s">
        <v>311</v>
      </c>
      <c r="I201" s="7" t="s">
        <v>455</v>
      </c>
      <c r="J201" s="16" t="s">
        <v>71</v>
      </c>
      <c r="K201" s="15" t="s">
        <v>637</v>
      </c>
      <c r="L201" s="16">
        <v>100</v>
      </c>
      <c r="M201" s="16">
        <v>100</v>
      </c>
      <c r="N201" s="16">
        <v>100</v>
      </c>
      <c r="O201" s="16">
        <v>100</v>
      </c>
      <c r="P201" s="10">
        <v>0</v>
      </c>
      <c r="Q201" s="10">
        <v>18021.53</v>
      </c>
      <c r="R201" s="10">
        <v>44679.9</v>
      </c>
      <c r="S201" s="10">
        <v>45887.4</v>
      </c>
      <c r="T201" s="10">
        <v>14490.8</v>
      </c>
    </row>
    <row r="202" spans="1:20" ht="42" customHeight="1">
      <c r="A202" s="6" t="s">
        <v>582</v>
      </c>
      <c r="B202" s="7" t="s">
        <v>423</v>
      </c>
      <c r="C202" s="7" t="s">
        <v>354</v>
      </c>
      <c r="D202" s="7" t="s">
        <v>322</v>
      </c>
      <c r="E202" s="7" t="s">
        <v>360</v>
      </c>
      <c r="F202" s="7" t="s">
        <v>554</v>
      </c>
      <c r="G202" s="7" t="s">
        <v>308</v>
      </c>
      <c r="H202" s="7" t="s">
        <v>311</v>
      </c>
      <c r="I202" s="7" t="s">
        <v>455</v>
      </c>
      <c r="J202" s="16" t="s">
        <v>555</v>
      </c>
      <c r="K202" s="15" t="s">
        <v>637</v>
      </c>
      <c r="L202" s="16"/>
      <c r="M202" s="16"/>
      <c r="N202" s="16"/>
      <c r="O202" s="16"/>
      <c r="P202" s="10">
        <f>P203</f>
        <v>1529.01</v>
      </c>
      <c r="Q202" s="10">
        <f>Q203</f>
        <v>1529.01</v>
      </c>
      <c r="R202" s="10">
        <f>R203</f>
        <v>0</v>
      </c>
      <c r="S202" s="10">
        <f>S203</f>
        <v>0</v>
      </c>
      <c r="T202" s="10">
        <f>T203</f>
        <v>0</v>
      </c>
    </row>
    <row r="203" spans="1:20" ht="39" customHeight="1">
      <c r="A203" s="6" t="s">
        <v>583</v>
      </c>
      <c r="B203" s="7" t="s">
        <v>423</v>
      </c>
      <c r="C203" s="7" t="s">
        <v>354</v>
      </c>
      <c r="D203" s="7" t="s">
        <v>322</v>
      </c>
      <c r="E203" s="7" t="s">
        <v>360</v>
      </c>
      <c r="F203" s="7" t="s">
        <v>554</v>
      </c>
      <c r="G203" s="7" t="s">
        <v>337</v>
      </c>
      <c r="H203" s="7" t="s">
        <v>311</v>
      </c>
      <c r="I203" s="7" t="s">
        <v>455</v>
      </c>
      <c r="J203" s="16" t="s">
        <v>203</v>
      </c>
      <c r="K203" s="15" t="s">
        <v>637</v>
      </c>
      <c r="L203" s="16">
        <v>100</v>
      </c>
      <c r="M203" s="16">
        <v>100</v>
      </c>
      <c r="N203" s="16">
        <v>100</v>
      </c>
      <c r="O203" s="16">
        <v>100</v>
      </c>
      <c r="P203" s="10">
        <v>1529.01</v>
      </c>
      <c r="Q203" s="10">
        <v>1529.01</v>
      </c>
      <c r="R203" s="10">
        <v>0</v>
      </c>
      <c r="S203" s="10">
        <v>0</v>
      </c>
      <c r="T203" s="10">
        <v>0</v>
      </c>
    </row>
    <row r="204" spans="1:20" ht="51">
      <c r="A204" s="6" t="s">
        <v>584</v>
      </c>
      <c r="B204" s="7" t="s">
        <v>423</v>
      </c>
      <c r="C204" s="7" t="s">
        <v>354</v>
      </c>
      <c r="D204" s="7" t="s">
        <v>322</v>
      </c>
      <c r="E204" s="7" t="s">
        <v>360</v>
      </c>
      <c r="F204" s="7" t="s">
        <v>299</v>
      </c>
      <c r="G204" s="7" t="s">
        <v>308</v>
      </c>
      <c r="H204" s="7" t="s">
        <v>311</v>
      </c>
      <c r="I204" s="7" t="s">
        <v>455</v>
      </c>
      <c r="J204" s="16" t="s">
        <v>300</v>
      </c>
      <c r="K204" s="15" t="s">
        <v>637</v>
      </c>
      <c r="L204" s="16"/>
      <c r="M204" s="16"/>
      <c r="N204" s="16"/>
      <c r="O204" s="16"/>
      <c r="P204" s="10">
        <f>P205</f>
        <v>4000</v>
      </c>
      <c r="Q204" s="10">
        <f>Q205</f>
        <v>4000</v>
      </c>
      <c r="R204" s="10">
        <f>R205</f>
        <v>0</v>
      </c>
      <c r="S204" s="10">
        <f>S205</f>
        <v>0</v>
      </c>
      <c r="T204" s="10">
        <f>T205</f>
        <v>0</v>
      </c>
    </row>
    <row r="205" spans="1:20" ht="51">
      <c r="A205" s="6" t="s">
        <v>585</v>
      </c>
      <c r="B205" s="7" t="s">
        <v>423</v>
      </c>
      <c r="C205" s="7" t="s">
        <v>354</v>
      </c>
      <c r="D205" s="7" t="s">
        <v>322</v>
      </c>
      <c r="E205" s="7" t="s">
        <v>360</v>
      </c>
      <c r="F205" s="7" t="s">
        <v>299</v>
      </c>
      <c r="G205" s="7" t="s">
        <v>337</v>
      </c>
      <c r="H205" s="7" t="s">
        <v>311</v>
      </c>
      <c r="I205" s="7" t="s">
        <v>455</v>
      </c>
      <c r="J205" s="16" t="s">
        <v>670</v>
      </c>
      <c r="K205" s="15" t="s">
        <v>637</v>
      </c>
      <c r="L205" s="16">
        <v>100</v>
      </c>
      <c r="M205" s="16">
        <v>100</v>
      </c>
      <c r="N205" s="16">
        <v>100</v>
      </c>
      <c r="O205" s="16">
        <v>100</v>
      </c>
      <c r="P205" s="10">
        <v>4000</v>
      </c>
      <c r="Q205" s="10">
        <v>4000</v>
      </c>
      <c r="R205" s="10">
        <v>0</v>
      </c>
      <c r="S205" s="10">
        <v>0</v>
      </c>
      <c r="T205" s="10">
        <v>0</v>
      </c>
    </row>
    <row r="206" spans="1:20" ht="51">
      <c r="A206" s="6" t="s">
        <v>586</v>
      </c>
      <c r="B206" s="7" t="s">
        <v>423</v>
      </c>
      <c r="C206" s="7" t="s">
        <v>354</v>
      </c>
      <c r="D206" s="7" t="s">
        <v>322</v>
      </c>
      <c r="E206" s="7" t="s">
        <v>360</v>
      </c>
      <c r="F206" s="7" t="s">
        <v>301</v>
      </c>
      <c r="G206" s="7" t="s">
        <v>308</v>
      </c>
      <c r="H206" s="7" t="s">
        <v>311</v>
      </c>
      <c r="I206" s="7" t="s">
        <v>455</v>
      </c>
      <c r="J206" s="16" t="s">
        <v>210</v>
      </c>
      <c r="K206" s="15" t="s">
        <v>637</v>
      </c>
      <c r="L206" s="16"/>
      <c r="M206" s="16"/>
      <c r="N206" s="16"/>
      <c r="O206" s="16"/>
      <c r="P206" s="10">
        <f>P207</f>
        <v>9578.73</v>
      </c>
      <c r="Q206" s="10">
        <f>Q207</f>
        <v>29736.7</v>
      </c>
      <c r="R206" s="10">
        <f>R207</f>
        <v>29055.6</v>
      </c>
      <c r="S206" s="10">
        <f>S207</f>
        <v>30293.3</v>
      </c>
      <c r="T206" s="10">
        <f>T207</f>
        <v>1514.7</v>
      </c>
    </row>
    <row r="207" spans="1:20" ht="51">
      <c r="A207" s="6" t="s">
        <v>587</v>
      </c>
      <c r="B207" s="7" t="s">
        <v>423</v>
      </c>
      <c r="C207" s="7" t="s">
        <v>354</v>
      </c>
      <c r="D207" s="7" t="s">
        <v>322</v>
      </c>
      <c r="E207" s="7" t="s">
        <v>360</v>
      </c>
      <c r="F207" s="7" t="s">
        <v>301</v>
      </c>
      <c r="G207" s="7" t="s">
        <v>337</v>
      </c>
      <c r="H207" s="7" t="s">
        <v>311</v>
      </c>
      <c r="I207" s="7" t="s">
        <v>455</v>
      </c>
      <c r="J207" s="16" t="s">
        <v>211</v>
      </c>
      <c r="K207" s="15" t="s">
        <v>637</v>
      </c>
      <c r="L207" s="16">
        <v>100</v>
      </c>
      <c r="M207" s="16">
        <v>100</v>
      </c>
      <c r="N207" s="16">
        <v>100</v>
      </c>
      <c r="O207" s="16">
        <v>100</v>
      </c>
      <c r="P207" s="10">
        <v>9578.73</v>
      </c>
      <c r="Q207" s="10">
        <v>29736.7</v>
      </c>
      <c r="R207" s="10">
        <v>29055.6</v>
      </c>
      <c r="S207" s="10">
        <v>30293.3</v>
      </c>
      <c r="T207" s="10">
        <v>1514.7</v>
      </c>
    </row>
    <row r="208" spans="1:20" ht="51">
      <c r="A208" s="6" t="s">
        <v>588</v>
      </c>
      <c r="B208" s="7" t="s">
        <v>423</v>
      </c>
      <c r="C208" s="7" t="s">
        <v>354</v>
      </c>
      <c r="D208" s="7" t="s">
        <v>322</v>
      </c>
      <c r="E208" s="7" t="s">
        <v>388</v>
      </c>
      <c r="F208" s="7" t="s">
        <v>424</v>
      </c>
      <c r="G208" s="7" t="s">
        <v>308</v>
      </c>
      <c r="H208" s="7" t="s">
        <v>311</v>
      </c>
      <c r="I208" s="7" t="s">
        <v>455</v>
      </c>
      <c r="J208" s="16" t="s">
        <v>541</v>
      </c>
      <c r="K208" s="15" t="s">
        <v>637</v>
      </c>
      <c r="L208" s="16"/>
      <c r="M208" s="16"/>
      <c r="N208" s="16"/>
      <c r="O208" s="16"/>
      <c r="P208" s="10">
        <f>P209</f>
        <v>160628.33</v>
      </c>
      <c r="Q208" s="10">
        <f>Q209</f>
        <v>516774.99</v>
      </c>
      <c r="R208" s="10">
        <f>R209</f>
        <v>297437</v>
      </c>
      <c r="S208" s="10">
        <f>S209</f>
        <v>324208.4</v>
      </c>
      <c r="T208" s="10">
        <f>T209</f>
        <v>86160.7</v>
      </c>
    </row>
    <row r="209" spans="1:21" ht="51">
      <c r="A209" s="6" t="s">
        <v>589</v>
      </c>
      <c r="B209" s="7" t="s">
        <v>423</v>
      </c>
      <c r="C209" s="7" t="s">
        <v>354</v>
      </c>
      <c r="D209" s="7" t="s">
        <v>322</v>
      </c>
      <c r="E209" s="7" t="s">
        <v>388</v>
      </c>
      <c r="F209" s="7" t="s">
        <v>424</v>
      </c>
      <c r="G209" s="7" t="s">
        <v>337</v>
      </c>
      <c r="H209" s="7" t="s">
        <v>311</v>
      </c>
      <c r="I209" s="7" t="s">
        <v>455</v>
      </c>
      <c r="J209" s="16" t="s">
        <v>542</v>
      </c>
      <c r="K209" s="15" t="s">
        <v>637</v>
      </c>
      <c r="L209" s="16"/>
      <c r="M209" s="16"/>
      <c r="N209" s="16"/>
      <c r="O209" s="16"/>
      <c r="P209" s="10">
        <f>SUM(P210:P244)</f>
        <v>160628.33</v>
      </c>
      <c r="Q209" s="10">
        <f>SUM(Q210:Q244)</f>
        <v>516774.99</v>
      </c>
      <c r="R209" s="10">
        <f>SUM(R210:R244)</f>
        <v>297437</v>
      </c>
      <c r="S209" s="10">
        <f>SUM(S210:S244)</f>
        <v>324208.4</v>
      </c>
      <c r="T209" s="10">
        <f>SUM(T210:T244)</f>
        <v>86160.7</v>
      </c>
      <c r="U209" s="34"/>
    </row>
    <row r="210" spans="1:21" ht="51">
      <c r="A210" s="6" t="s">
        <v>590</v>
      </c>
      <c r="B210" s="7" t="s">
        <v>423</v>
      </c>
      <c r="C210" s="7" t="s">
        <v>354</v>
      </c>
      <c r="D210" s="7" t="s">
        <v>322</v>
      </c>
      <c r="E210" s="7" t="s">
        <v>388</v>
      </c>
      <c r="F210" s="7" t="s">
        <v>424</v>
      </c>
      <c r="G210" s="7" t="s">
        <v>337</v>
      </c>
      <c r="H210" s="7" t="s">
        <v>675</v>
      </c>
      <c r="I210" s="7" t="s">
        <v>455</v>
      </c>
      <c r="J210" s="16" t="s">
        <v>676</v>
      </c>
      <c r="K210" s="15" t="s">
        <v>637</v>
      </c>
      <c r="L210" s="16">
        <v>100</v>
      </c>
      <c r="M210" s="16">
        <v>100</v>
      </c>
      <c r="N210" s="16">
        <v>100</v>
      </c>
      <c r="O210" s="16">
        <v>100</v>
      </c>
      <c r="P210" s="10">
        <v>0</v>
      </c>
      <c r="Q210" s="10">
        <v>1925.7</v>
      </c>
      <c r="R210" s="10">
        <v>0</v>
      </c>
      <c r="S210" s="10">
        <v>0</v>
      </c>
      <c r="T210" s="10">
        <v>0</v>
      </c>
      <c r="U210" s="34"/>
    </row>
    <row r="211" spans="1:21" ht="51">
      <c r="A211" s="6" t="s">
        <v>591</v>
      </c>
      <c r="B211" s="7" t="s">
        <v>423</v>
      </c>
      <c r="C211" s="7" t="s">
        <v>354</v>
      </c>
      <c r="D211" s="7" t="s">
        <v>322</v>
      </c>
      <c r="E211" s="7" t="s">
        <v>388</v>
      </c>
      <c r="F211" s="7" t="s">
        <v>424</v>
      </c>
      <c r="G211" s="7" t="s">
        <v>337</v>
      </c>
      <c r="H211" s="7" t="s">
        <v>51</v>
      </c>
      <c r="I211" s="7" t="s">
        <v>455</v>
      </c>
      <c r="J211" s="16" t="s">
        <v>47</v>
      </c>
      <c r="K211" s="15" t="s">
        <v>637</v>
      </c>
      <c r="L211" s="16">
        <v>100</v>
      </c>
      <c r="M211" s="16">
        <v>100</v>
      </c>
      <c r="N211" s="16">
        <v>100</v>
      </c>
      <c r="O211" s="16">
        <v>100</v>
      </c>
      <c r="P211" s="10">
        <v>9264.8</v>
      </c>
      <c r="Q211" s="10">
        <v>16213.3</v>
      </c>
      <c r="R211" s="10">
        <v>0</v>
      </c>
      <c r="S211" s="10">
        <v>0</v>
      </c>
      <c r="T211" s="10">
        <v>0</v>
      </c>
      <c r="U211" s="34"/>
    </row>
    <row r="212" spans="1:21" ht="76.5">
      <c r="A212" s="6" t="s">
        <v>592</v>
      </c>
      <c r="B212" s="7" t="s">
        <v>423</v>
      </c>
      <c r="C212" s="7" t="s">
        <v>354</v>
      </c>
      <c r="D212" s="7" t="s">
        <v>322</v>
      </c>
      <c r="E212" s="7" t="s">
        <v>388</v>
      </c>
      <c r="F212" s="7" t="s">
        <v>424</v>
      </c>
      <c r="G212" s="7" t="s">
        <v>337</v>
      </c>
      <c r="H212" s="7" t="s">
        <v>556</v>
      </c>
      <c r="I212" s="7" t="s">
        <v>455</v>
      </c>
      <c r="J212" s="16" t="s">
        <v>105</v>
      </c>
      <c r="K212" s="15" t="s">
        <v>637</v>
      </c>
      <c r="L212" s="16">
        <v>100</v>
      </c>
      <c r="M212" s="16">
        <v>100</v>
      </c>
      <c r="N212" s="16">
        <v>100</v>
      </c>
      <c r="O212" s="16">
        <v>100</v>
      </c>
      <c r="P212" s="10">
        <v>5995.7</v>
      </c>
      <c r="Q212" s="10">
        <v>9316.9</v>
      </c>
      <c r="R212" s="10">
        <v>0</v>
      </c>
      <c r="S212" s="10">
        <v>0</v>
      </c>
      <c r="T212" s="10">
        <v>0</v>
      </c>
      <c r="U212" s="34"/>
    </row>
    <row r="213" spans="1:21" ht="76.5">
      <c r="A213" s="6" t="s">
        <v>593</v>
      </c>
      <c r="B213" s="7" t="s">
        <v>423</v>
      </c>
      <c r="C213" s="7" t="s">
        <v>354</v>
      </c>
      <c r="D213" s="7" t="s">
        <v>322</v>
      </c>
      <c r="E213" s="7" t="s">
        <v>388</v>
      </c>
      <c r="F213" s="7" t="s">
        <v>424</v>
      </c>
      <c r="G213" s="7" t="s">
        <v>337</v>
      </c>
      <c r="H213" s="7" t="s">
        <v>557</v>
      </c>
      <c r="I213" s="7" t="s">
        <v>455</v>
      </c>
      <c r="J213" s="16" t="s">
        <v>8</v>
      </c>
      <c r="K213" s="15" t="s">
        <v>637</v>
      </c>
      <c r="L213" s="16">
        <v>100</v>
      </c>
      <c r="M213" s="16">
        <v>100</v>
      </c>
      <c r="N213" s="16">
        <v>100</v>
      </c>
      <c r="O213" s="16">
        <v>100</v>
      </c>
      <c r="P213" s="10">
        <v>13801</v>
      </c>
      <c r="Q213" s="10">
        <v>19053.5</v>
      </c>
      <c r="R213" s="10">
        <v>0</v>
      </c>
      <c r="S213" s="10">
        <v>0</v>
      </c>
      <c r="T213" s="10">
        <v>0</v>
      </c>
      <c r="U213" s="34"/>
    </row>
    <row r="214" spans="1:21" ht="51">
      <c r="A214" s="6" t="s">
        <v>594</v>
      </c>
      <c r="B214" s="7" t="s">
        <v>423</v>
      </c>
      <c r="C214" s="7" t="s">
        <v>354</v>
      </c>
      <c r="D214" s="7" t="s">
        <v>322</v>
      </c>
      <c r="E214" s="7" t="s">
        <v>388</v>
      </c>
      <c r="F214" s="7" t="s">
        <v>424</v>
      </c>
      <c r="G214" s="7" t="s">
        <v>337</v>
      </c>
      <c r="H214" s="7" t="s">
        <v>52</v>
      </c>
      <c r="I214" s="7" t="s">
        <v>455</v>
      </c>
      <c r="J214" s="16" t="s">
        <v>48</v>
      </c>
      <c r="K214" s="15" t="s">
        <v>637</v>
      </c>
      <c r="L214" s="16">
        <v>100</v>
      </c>
      <c r="M214" s="16">
        <v>100</v>
      </c>
      <c r="N214" s="16">
        <v>100</v>
      </c>
      <c r="O214" s="16">
        <v>100</v>
      </c>
      <c r="P214" s="10">
        <v>218.75</v>
      </c>
      <c r="Q214" s="10">
        <v>329.6</v>
      </c>
      <c r="R214" s="10">
        <v>329.4</v>
      </c>
      <c r="S214" s="10">
        <v>329.4</v>
      </c>
      <c r="T214" s="10">
        <v>329.4</v>
      </c>
      <c r="U214" s="34"/>
    </row>
    <row r="215" spans="1:21" ht="51">
      <c r="A215" s="6" t="s">
        <v>595</v>
      </c>
      <c r="B215" s="7" t="s">
        <v>423</v>
      </c>
      <c r="C215" s="7" t="s">
        <v>354</v>
      </c>
      <c r="D215" s="7" t="s">
        <v>322</v>
      </c>
      <c r="E215" s="7" t="s">
        <v>388</v>
      </c>
      <c r="F215" s="7" t="s">
        <v>424</v>
      </c>
      <c r="G215" s="7" t="s">
        <v>337</v>
      </c>
      <c r="H215" s="7" t="s">
        <v>53</v>
      </c>
      <c r="I215" s="7" t="s">
        <v>455</v>
      </c>
      <c r="J215" s="16" t="s">
        <v>49</v>
      </c>
      <c r="K215" s="15" t="s">
        <v>637</v>
      </c>
      <c r="L215" s="16">
        <v>100</v>
      </c>
      <c r="M215" s="16">
        <v>100</v>
      </c>
      <c r="N215" s="16">
        <v>100</v>
      </c>
      <c r="O215" s="16">
        <v>100</v>
      </c>
      <c r="P215" s="10">
        <v>54407.97</v>
      </c>
      <c r="Q215" s="10">
        <v>54407.97</v>
      </c>
      <c r="R215" s="10">
        <v>0</v>
      </c>
      <c r="S215" s="10">
        <v>0</v>
      </c>
      <c r="T215" s="10">
        <v>0</v>
      </c>
      <c r="U215" s="34"/>
    </row>
    <row r="216" spans="1:21" ht="51">
      <c r="A216" s="6" t="s">
        <v>596</v>
      </c>
      <c r="B216" s="7" t="s">
        <v>423</v>
      </c>
      <c r="C216" s="7" t="s">
        <v>354</v>
      </c>
      <c r="D216" s="7" t="s">
        <v>322</v>
      </c>
      <c r="E216" s="7" t="s">
        <v>388</v>
      </c>
      <c r="F216" s="7" t="s">
        <v>424</v>
      </c>
      <c r="G216" s="7" t="s">
        <v>337</v>
      </c>
      <c r="H216" s="7" t="s">
        <v>150</v>
      </c>
      <c r="I216" s="7" t="s">
        <v>455</v>
      </c>
      <c r="J216" s="16" t="s">
        <v>102</v>
      </c>
      <c r="K216" s="15" t="s">
        <v>637</v>
      </c>
      <c r="L216" s="16">
        <v>100</v>
      </c>
      <c r="M216" s="16">
        <v>100</v>
      </c>
      <c r="N216" s="16">
        <v>100</v>
      </c>
      <c r="O216" s="16">
        <v>100</v>
      </c>
      <c r="P216" s="10">
        <v>0</v>
      </c>
      <c r="Q216" s="10">
        <v>157</v>
      </c>
      <c r="R216" s="10">
        <v>0</v>
      </c>
      <c r="S216" s="10">
        <v>0</v>
      </c>
      <c r="T216" s="10">
        <v>0</v>
      </c>
      <c r="U216" s="34"/>
    </row>
    <row r="217" spans="1:21" ht="51">
      <c r="A217" s="6" t="s">
        <v>531</v>
      </c>
      <c r="B217" s="7" t="s">
        <v>423</v>
      </c>
      <c r="C217" s="7" t="s">
        <v>354</v>
      </c>
      <c r="D217" s="7" t="s">
        <v>322</v>
      </c>
      <c r="E217" s="7" t="s">
        <v>388</v>
      </c>
      <c r="F217" s="7" t="s">
        <v>424</v>
      </c>
      <c r="G217" s="7" t="s">
        <v>337</v>
      </c>
      <c r="H217" s="7" t="s">
        <v>532</v>
      </c>
      <c r="I217" s="7" t="s">
        <v>455</v>
      </c>
      <c r="J217" s="16" t="s">
        <v>101</v>
      </c>
      <c r="K217" s="15" t="s">
        <v>637</v>
      </c>
      <c r="L217" s="16">
        <v>100</v>
      </c>
      <c r="M217" s="16">
        <v>100</v>
      </c>
      <c r="N217" s="16">
        <v>100</v>
      </c>
      <c r="O217" s="16">
        <v>100</v>
      </c>
      <c r="P217" s="10">
        <v>0</v>
      </c>
      <c r="Q217" s="10">
        <v>1815.6</v>
      </c>
      <c r="R217" s="10">
        <v>0</v>
      </c>
      <c r="S217" s="10">
        <v>0</v>
      </c>
      <c r="T217" s="10">
        <v>0</v>
      </c>
      <c r="U217" s="34"/>
    </row>
    <row r="218" spans="1:21" ht="51">
      <c r="A218" s="6" t="s">
        <v>597</v>
      </c>
      <c r="B218" s="7" t="s">
        <v>423</v>
      </c>
      <c r="C218" s="7" t="s">
        <v>354</v>
      </c>
      <c r="D218" s="7" t="s">
        <v>322</v>
      </c>
      <c r="E218" s="7" t="s">
        <v>388</v>
      </c>
      <c r="F218" s="7" t="s">
        <v>424</v>
      </c>
      <c r="G218" s="7" t="s">
        <v>337</v>
      </c>
      <c r="H218" s="7" t="s">
        <v>672</v>
      </c>
      <c r="I218" s="7" t="s">
        <v>455</v>
      </c>
      <c r="J218" s="16" t="s">
        <v>100</v>
      </c>
      <c r="K218" s="15" t="s">
        <v>637</v>
      </c>
      <c r="L218" s="16">
        <v>100</v>
      </c>
      <c r="M218" s="16">
        <v>100</v>
      </c>
      <c r="N218" s="16">
        <v>100</v>
      </c>
      <c r="O218" s="16">
        <v>100</v>
      </c>
      <c r="P218" s="10">
        <v>0</v>
      </c>
      <c r="Q218" s="10">
        <v>123735.9</v>
      </c>
      <c r="R218" s="10">
        <v>0</v>
      </c>
      <c r="S218" s="10">
        <v>0</v>
      </c>
      <c r="T218" s="10">
        <v>0</v>
      </c>
      <c r="U218" s="34"/>
    </row>
    <row r="219" spans="1:21" ht="127.5">
      <c r="A219" s="6" t="s">
        <v>598</v>
      </c>
      <c r="B219" s="7" t="s">
        <v>423</v>
      </c>
      <c r="C219" s="7" t="s">
        <v>354</v>
      </c>
      <c r="D219" s="7" t="s">
        <v>322</v>
      </c>
      <c r="E219" s="7" t="s">
        <v>388</v>
      </c>
      <c r="F219" s="7" t="s">
        <v>424</v>
      </c>
      <c r="G219" s="7" t="s">
        <v>337</v>
      </c>
      <c r="H219" s="7" t="s">
        <v>533</v>
      </c>
      <c r="I219" s="7" t="s">
        <v>455</v>
      </c>
      <c r="J219" s="16" t="s">
        <v>9</v>
      </c>
      <c r="K219" s="15" t="s">
        <v>637</v>
      </c>
      <c r="L219" s="16">
        <v>100</v>
      </c>
      <c r="M219" s="16">
        <v>100</v>
      </c>
      <c r="N219" s="16">
        <v>100</v>
      </c>
      <c r="O219" s="16">
        <v>100</v>
      </c>
      <c r="P219" s="10">
        <v>0</v>
      </c>
      <c r="Q219" s="10">
        <v>0</v>
      </c>
      <c r="R219" s="10">
        <v>468.3</v>
      </c>
      <c r="S219" s="10">
        <v>468.3</v>
      </c>
      <c r="T219" s="10">
        <v>468.3</v>
      </c>
      <c r="U219" s="34"/>
    </row>
    <row r="220" spans="1:21" ht="51">
      <c r="A220" s="6" t="s">
        <v>599</v>
      </c>
      <c r="B220" s="7" t="s">
        <v>423</v>
      </c>
      <c r="C220" s="7" t="s">
        <v>354</v>
      </c>
      <c r="D220" s="7" t="s">
        <v>322</v>
      </c>
      <c r="E220" s="7" t="s">
        <v>388</v>
      </c>
      <c r="F220" s="7" t="s">
        <v>424</v>
      </c>
      <c r="G220" s="7" t="s">
        <v>337</v>
      </c>
      <c r="H220" s="7" t="s">
        <v>534</v>
      </c>
      <c r="I220" s="7" t="s">
        <v>455</v>
      </c>
      <c r="J220" s="16" t="s">
        <v>103</v>
      </c>
      <c r="K220" s="15" t="s">
        <v>637</v>
      </c>
      <c r="L220" s="16">
        <v>100</v>
      </c>
      <c r="M220" s="16">
        <v>100</v>
      </c>
      <c r="N220" s="16">
        <v>100</v>
      </c>
      <c r="O220" s="16">
        <v>100</v>
      </c>
      <c r="P220" s="10">
        <v>0</v>
      </c>
      <c r="Q220" s="10">
        <v>20.12</v>
      </c>
      <c r="R220" s="10">
        <v>0</v>
      </c>
      <c r="S220" s="10">
        <v>0</v>
      </c>
      <c r="T220" s="10">
        <v>0</v>
      </c>
      <c r="U220" s="34"/>
    </row>
    <row r="221" spans="1:21" ht="51">
      <c r="A221" s="6" t="s">
        <v>600</v>
      </c>
      <c r="B221" s="7" t="s">
        <v>423</v>
      </c>
      <c r="C221" s="7" t="s">
        <v>354</v>
      </c>
      <c r="D221" s="7" t="s">
        <v>322</v>
      </c>
      <c r="E221" s="7" t="s">
        <v>388</v>
      </c>
      <c r="F221" s="7" t="s">
        <v>424</v>
      </c>
      <c r="G221" s="7" t="s">
        <v>337</v>
      </c>
      <c r="H221" s="7" t="s">
        <v>535</v>
      </c>
      <c r="I221" s="7" t="s">
        <v>455</v>
      </c>
      <c r="J221" s="16" t="s">
        <v>10</v>
      </c>
      <c r="K221" s="15" t="s">
        <v>637</v>
      </c>
      <c r="L221" s="16">
        <v>100</v>
      </c>
      <c r="M221" s="16">
        <v>100</v>
      </c>
      <c r="N221" s="16">
        <v>100</v>
      </c>
      <c r="O221" s="16">
        <v>100</v>
      </c>
      <c r="P221" s="10">
        <v>0</v>
      </c>
      <c r="Q221" s="10">
        <v>161.49</v>
      </c>
      <c r="R221" s="10">
        <v>225.8</v>
      </c>
      <c r="S221" s="10">
        <v>225.8</v>
      </c>
      <c r="T221" s="10">
        <v>225.8</v>
      </c>
      <c r="U221" s="34"/>
    </row>
    <row r="222" spans="1:21" ht="51">
      <c r="A222" s="6" t="s">
        <v>601</v>
      </c>
      <c r="B222" s="7" t="s">
        <v>423</v>
      </c>
      <c r="C222" s="7" t="s">
        <v>354</v>
      </c>
      <c r="D222" s="7" t="s">
        <v>322</v>
      </c>
      <c r="E222" s="7" t="s">
        <v>388</v>
      </c>
      <c r="F222" s="7" t="s">
        <v>424</v>
      </c>
      <c r="G222" s="7" t="s">
        <v>337</v>
      </c>
      <c r="H222" s="7" t="s">
        <v>536</v>
      </c>
      <c r="I222" s="7" t="s">
        <v>455</v>
      </c>
      <c r="J222" s="16" t="s">
        <v>11</v>
      </c>
      <c r="K222" s="15" t="s">
        <v>637</v>
      </c>
      <c r="L222" s="16">
        <v>100</v>
      </c>
      <c r="M222" s="16">
        <v>100</v>
      </c>
      <c r="N222" s="16">
        <v>100</v>
      </c>
      <c r="O222" s="16">
        <v>100</v>
      </c>
      <c r="P222" s="10">
        <v>102</v>
      </c>
      <c r="Q222" s="10">
        <v>102</v>
      </c>
      <c r="R222" s="10">
        <v>56</v>
      </c>
      <c r="S222" s="10">
        <v>56</v>
      </c>
      <c r="T222" s="10">
        <v>56</v>
      </c>
      <c r="U222" s="34"/>
    </row>
    <row r="223" spans="1:21" ht="51">
      <c r="A223" s="6" t="s">
        <v>602</v>
      </c>
      <c r="B223" s="7" t="s">
        <v>423</v>
      </c>
      <c r="C223" s="7" t="s">
        <v>354</v>
      </c>
      <c r="D223" s="7" t="s">
        <v>322</v>
      </c>
      <c r="E223" s="7" t="s">
        <v>388</v>
      </c>
      <c r="F223" s="7" t="s">
        <v>424</v>
      </c>
      <c r="G223" s="7" t="s">
        <v>337</v>
      </c>
      <c r="H223" s="7" t="s">
        <v>673</v>
      </c>
      <c r="I223" s="7" t="s">
        <v>455</v>
      </c>
      <c r="J223" s="16" t="s">
        <v>104</v>
      </c>
      <c r="K223" s="15" t="s">
        <v>637</v>
      </c>
      <c r="L223" s="16">
        <v>100</v>
      </c>
      <c r="M223" s="16">
        <v>100</v>
      </c>
      <c r="N223" s="16">
        <v>100</v>
      </c>
      <c r="O223" s="16">
        <v>100</v>
      </c>
      <c r="P223" s="10">
        <v>1500</v>
      </c>
      <c r="Q223" s="10">
        <v>1500</v>
      </c>
      <c r="R223" s="10">
        <v>0</v>
      </c>
      <c r="S223" s="10">
        <v>0</v>
      </c>
      <c r="T223" s="10">
        <v>0</v>
      </c>
      <c r="U223" s="34"/>
    </row>
    <row r="224" spans="1:21" ht="51">
      <c r="A224" s="6" t="s">
        <v>605</v>
      </c>
      <c r="B224" s="7" t="s">
        <v>423</v>
      </c>
      <c r="C224" s="7" t="s">
        <v>354</v>
      </c>
      <c r="D224" s="7" t="s">
        <v>322</v>
      </c>
      <c r="E224" s="7" t="s">
        <v>388</v>
      </c>
      <c r="F224" s="7" t="s">
        <v>424</v>
      </c>
      <c r="G224" s="7" t="s">
        <v>337</v>
      </c>
      <c r="H224" s="7" t="s">
        <v>78</v>
      </c>
      <c r="I224" s="7" t="s">
        <v>455</v>
      </c>
      <c r="J224" s="16" t="s">
        <v>79</v>
      </c>
      <c r="K224" s="15" t="s">
        <v>637</v>
      </c>
      <c r="L224" s="16">
        <v>100</v>
      </c>
      <c r="M224" s="16">
        <v>100</v>
      </c>
      <c r="N224" s="16">
        <v>100</v>
      </c>
      <c r="O224" s="16">
        <v>100</v>
      </c>
      <c r="P224" s="10">
        <v>0</v>
      </c>
      <c r="Q224" s="10">
        <v>787.1</v>
      </c>
      <c r="R224" s="10">
        <v>0</v>
      </c>
      <c r="S224" s="10">
        <v>0</v>
      </c>
      <c r="T224" s="10">
        <v>0</v>
      </c>
      <c r="U224" s="34"/>
    </row>
    <row r="225" spans="1:21" ht="51">
      <c r="A225" s="6" t="s">
        <v>606</v>
      </c>
      <c r="B225" s="7" t="s">
        <v>423</v>
      </c>
      <c r="C225" s="7" t="s">
        <v>354</v>
      </c>
      <c r="D225" s="7" t="s">
        <v>322</v>
      </c>
      <c r="E225" s="7" t="s">
        <v>388</v>
      </c>
      <c r="F225" s="7" t="s">
        <v>424</v>
      </c>
      <c r="G225" s="7" t="s">
        <v>337</v>
      </c>
      <c r="H225" s="7" t="s">
        <v>54</v>
      </c>
      <c r="I225" s="7" t="s">
        <v>455</v>
      </c>
      <c r="J225" s="16" t="s">
        <v>50</v>
      </c>
      <c r="K225" s="15" t="s">
        <v>637</v>
      </c>
      <c r="L225" s="16">
        <v>100</v>
      </c>
      <c r="M225" s="16">
        <v>100</v>
      </c>
      <c r="N225" s="16">
        <v>100</v>
      </c>
      <c r="O225" s="16">
        <v>100</v>
      </c>
      <c r="P225" s="10">
        <v>1799</v>
      </c>
      <c r="Q225" s="10">
        <v>22065</v>
      </c>
      <c r="R225" s="10">
        <v>147395.2</v>
      </c>
      <c r="S225" s="10">
        <v>215245.5</v>
      </c>
      <c r="T225" s="10">
        <v>20000</v>
      </c>
      <c r="U225" s="34"/>
    </row>
    <row r="226" spans="1:21" ht="76.5">
      <c r="A226" s="6" t="s">
        <v>607</v>
      </c>
      <c r="B226" s="7" t="s">
        <v>423</v>
      </c>
      <c r="C226" s="7" t="s">
        <v>354</v>
      </c>
      <c r="D226" s="7" t="s">
        <v>322</v>
      </c>
      <c r="E226" s="7" t="s">
        <v>388</v>
      </c>
      <c r="F226" s="7" t="s">
        <v>424</v>
      </c>
      <c r="G226" s="7" t="s">
        <v>337</v>
      </c>
      <c r="H226" s="7" t="s">
        <v>537</v>
      </c>
      <c r="I226" s="7" t="s">
        <v>455</v>
      </c>
      <c r="J226" s="16" t="s">
        <v>106</v>
      </c>
      <c r="K226" s="15" t="s">
        <v>637</v>
      </c>
      <c r="L226" s="16">
        <v>100</v>
      </c>
      <c r="M226" s="16">
        <v>100</v>
      </c>
      <c r="N226" s="16">
        <v>100</v>
      </c>
      <c r="O226" s="16">
        <v>100</v>
      </c>
      <c r="P226" s="10">
        <v>347.5</v>
      </c>
      <c r="Q226" s="10">
        <v>347.5</v>
      </c>
      <c r="R226" s="10">
        <v>0</v>
      </c>
      <c r="S226" s="10">
        <v>0</v>
      </c>
      <c r="T226" s="10">
        <v>0</v>
      </c>
      <c r="U226" s="34"/>
    </row>
    <row r="227" spans="1:21" ht="76.5">
      <c r="A227" s="6" t="s">
        <v>608</v>
      </c>
      <c r="B227" s="7" t="s">
        <v>423</v>
      </c>
      <c r="C227" s="7" t="s">
        <v>354</v>
      </c>
      <c r="D227" s="7" t="s">
        <v>322</v>
      </c>
      <c r="E227" s="7" t="s">
        <v>388</v>
      </c>
      <c r="F227" s="7" t="s">
        <v>424</v>
      </c>
      <c r="G227" s="7" t="s">
        <v>337</v>
      </c>
      <c r="H227" s="7" t="s">
        <v>538</v>
      </c>
      <c r="I227" s="7" t="s">
        <v>455</v>
      </c>
      <c r="J227" s="16" t="s">
        <v>107</v>
      </c>
      <c r="K227" s="15" t="s">
        <v>637</v>
      </c>
      <c r="L227" s="16">
        <v>100</v>
      </c>
      <c r="M227" s="16">
        <v>100</v>
      </c>
      <c r="N227" s="16">
        <v>100</v>
      </c>
      <c r="O227" s="16">
        <v>100</v>
      </c>
      <c r="P227" s="10">
        <v>1196.48</v>
      </c>
      <c r="Q227" s="10">
        <v>1650.3</v>
      </c>
      <c r="R227" s="10">
        <v>0</v>
      </c>
      <c r="S227" s="10">
        <v>0</v>
      </c>
      <c r="T227" s="10">
        <v>0</v>
      </c>
      <c r="U227" s="34"/>
    </row>
    <row r="228" spans="1:21" ht="63.75">
      <c r="A228" s="6" t="s">
        <v>609</v>
      </c>
      <c r="B228" s="7" t="s">
        <v>423</v>
      </c>
      <c r="C228" s="7" t="s">
        <v>354</v>
      </c>
      <c r="D228" s="7" t="s">
        <v>322</v>
      </c>
      <c r="E228" s="7" t="s">
        <v>388</v>
      </c>
      <c r="F228" s="7" t="s">
        <v>424</v>
      </c>
      <c r="G228" s="7" t="s">
        <v>337</v>
      </c>
      <c r="H228" s="7" t="s">
        <v>539</v>
      </c>
      <c r="I228" s="7" t="s">
        <v>455</v>
      </c>
      <c r="J228" s="16" t="s">
        <v>80</v>
      </c>
      <c r="K228" s="15" t="s">
        <v>637</v>
      </c>
      <c r="L228" s="16">
        <v>100</v>
      </c>
      <c r="M228" s="16">
        <v>100</v>
      </c>
      <c r="N228" s="16">
        <v>100</v>
      </c>
      <c r="O228" s="16">
        <v>100</v>
      </c>
      <c r="P228" s="10">
        <v>0</v>
      </c>
      <c r="Q228" s="10">
        <v>30000</v>
      </c>
      <c r="R228" s="10">
        <v>76345.9</v>
      </c>
      <c r="S228" s="10">
        <v>43968.1</v>
      </c>
      <c r="T228" s="10">
        <v>0</v>
      </c>
      <c r="U228" s="34"/>
    </row>
    <row r="229" spans="1:21" ht="63.75">
      <c r="A229" s="6" t="s">
        <v>610</v>
      </c>
      <c r="B229" s="7" t="s">
        <v>423</v>
      </c>
      <c r="C229" s="7" t="s">
        <v>354</v>
      </c>
      <c r="D229" s="7" t="s">
        <v>322</v>
      </c>
      <c r="E229" s="7" t="s">
        <v>388</v>
      </c>
      <c r="F229" s="7" t="s">
        <v>424</v>
      </c>
      <c r="G229" s="7" t="s">
        <v>337</v>
      </c>
      <c r="H229" s="7" t="s">
        <v>524</v>
      </c>
      <c r="I229" s="7" t="s">
        <v>455</v>
      </c>
      <c r="J229" s="16" t="s">
        <v>81</v>
      </c>
      <c r="K229" s="15" t="s">
        <v>637</v>
      </c>
      <c r="L229" s="16">
        <v>100</v>
      </c>
      <c r="M229" s="16">
        <v>100</v>
      </c>
      <c r="N229" s="16">
        <v>100</v>
      </c>
      <c r="O229" s="16">
        <v>100</v>
      </c>
      <c r="P229" s="10">
        <v>0</v>
      </c>
      <c r="Q229" s="10">
        <v>430.12</v>
      </c>
      <c r="R229" s="10">
        <v>0</v>
      </c>
      <c r="S229" s="10">
        <v>0</v>
      </c>
      <c r="T229" s="10">
        <v>0</v>
      </c>
      <c r="U229" s="34"/>
    </row>
    <row r="230" spans="1:21" ht="51">
      <c r="A230" s="6" t="s">
        <v>611</v>
      </c>
      <c r="B230" s="7" t="s">
        <v>423</v>
      </c>
      <c r="C230" s="7" t="s">
        <v>354</v>
      </c>
      <c r="D230" s="7" t="s">
        <v>322</v>
      </c>
      <c r="E230" s="7" t="s">
        <v>388</v>
      </c>
      <c r="F230" s="7" t="s">
        <v>424</v>
      </c>
      <c r="G230" s="7" t="s">
        <v>337</v>
      </c>
      <c r="H230" s="7" t="s">
        <v>540</v>
      </c>
      <c r="I230" s="7" t="s">
        <v>455</v>
      </c>
      <c r="J230" s="16" t="s">
        <v>108</v>
      </c>
      <c r="K230" s="15" t="s">
        <v>637</v>
      </c>
      <c r="L230" s="16">
        <v>100</v>
      </c>
      <c r="M230" s="16">
        <v>100</v>
      </c>
      <c r="N230" s="16">
        <v>100</v>
      </c>
      <c r="O230" s="16">
        <v>100</v>
      </c>
      <c r="P230" s="10">
        <v>0</v>
      </c>
      <c r="Q230" s="10">
        <v>70268.9</v>
      </c>
      <c r="R230" s="10">
        <v>0</v>
      </c>
      <c r="S230" s="10">
        <v>0</v>
      </c>
      <c r="T230" s="10">
        <v>0</v>
      </c>
      <c r="U230" s="34"/>
    </row>
    <row r="231" spans="1:21" ht="51">
      <c r="A231" s="6" t="s">
        <v>612</v>
      </c>
      <c r="B231" s="7" t="s">
        <v>423</v>
      </c>
      <c r="C231" s="7" t="s">
        <v>354</v>
      </c>
      <c r="D231" s="7" t="s">
        <v>322</v>
      </c>
      <c r="E231" s="7" t="s">
        <v>388</v>
      </c>
      <c r="F231" s="7" t="s">
        <v>424</v>
      </c>
      <c r="G231" s="7" t="s">
        <v>337</v>
      </c>
      <c r="H231" s="7" t="s">
        <v>425</v>
      </c>
      <c r="I231" s="7" t="s">
        <v>455</v>
      </c>
      <c r="J231" s="15" t="s">
        <v>12</v>
      </c>
      <c r="K231" s="15" t="s">
        <v>637</v>
      </c>
      <c r="L231" s="16">
        <v>100</v>
      </c>
      <c r="M231" s="16">
        <v>100</v>
      </c>
      <c r="N231" s="16">
        <v>100</v>
      </c>
      <c r="O231" s="16">
        <v>100</v>
      </c>
      <c r="P231" s="10">
        <v>1354.8</v>
      </c>
      <c r="Q231" s="10">
        <v>1354.8</v>
      </c>
      <c r="R231" s="10">
        <v>1334.4</v>
      </c>
      <c r="S231" s="10">
        <v>1354.8</v>
      </c>
      <c r="T231" s="10">
        <v>1354.8</v>
      </c>
      <c r="U231" s="34"/>
    </row>
    <row r="232" spans="1:21" ht="51">
      <c r="A232" s="6" t="s">
        <v>613</v>
      </c>
      <c r="B232" s="7" t="s">
        <v>423</v>
      </c>
      <c r="C232" s="7" t="s">
        <v>354</v>
      </c>
      <c r="D232" s="7" t="s">
        <v>322</v>
      </c>
      <c r="E232" s="7" t="s">
        <v>388</v>
      </c>
      <c r="F232" s="7" t="s">
        <v>424</v>
      </c>
      <c r="G232" s="7" t="s">
        <v>337</v>
      </c>
      <c r="H232" s="7" t="s">
        <v>82</v>
      </c>
      <c r="I232" s="7" t="s">
        <v>455</v>
      </c>
      <c r="J232" s="15" t="s">
        <v>83</v>
      </c>
      <c r="K232" s="15" t="s">
        <v>637</v>
      </c>
      <c r="L232" s="16">
        <v>100</v>
      </c>
      <c r="M232" s="16">
        <v>100</v>
      </c>
      <c r="N232" s="16">
        <v>100</v>
      </c>
      <c r="O232" s="16">
        <v>100</v>
      </c>
      <c r="P232" s="10">
        <v>0</v>
      </c>
      <c r="Q232" s="10">
        <v>5000</v>
      </c>
      <c r="R232" s="10">
        <v>0</v>
      </c>
      <c r="S232" s="10">
        <v>0</v>
      </c>
      <c r="T232" s="10">
        <v>0</v>
      </c>
      <c r="U232" s="34"/>
    </row>
    <row r="233" spans="1:21" ht="51">
      <c r="A233" s="6" t="s">
        <v>614</v>
      </c>
      <c r="B233" s="7" t="s">
        <v>423</v>
      </c>
      <c r="C233" s="7" t="s">
        <v>354</v>
      </c>
      <c r="D233" s="7" t="s">
        <v>322</v>
      </c>
      <c r="E233" s="7" t="s">
        <v>388</v>
      </c>
      <c r="F233" s="7" t="s">
        <v>424</v>
      </c>
      <c r="G233" s="7" t="s">
        <v>337</v>
      </c>
      <c r="H233" s="7" t="s">
        <v>84</v>
      </c>
      <c r="I233" s="7" t="s">
        <v>455</v>
      </c>
      <c r="J233" s="15" t="s">
        <v>85</v>
      </c>
      <c r="K233" s="15" t="s">
        <v>637</v>
      </c>
      <c r="L233" s="16">
        <v>100</v>
      </c>
      <c r="M233" s="16">
        <v>100</v>
      </c>
      <c r="N233" s="16">
        <v>100</v>
      </c>
      <c r="O233" s="16">
        <v>100</v>
      </c>
      <c r="P233" s="10">
        <v>0</v>
      </c>
      <c r="Q233" s="10">
        <v>300</v>
      </c>
      <c r="R233" s="10">
        <v>0</v>
      </c>
      <c r="S233" s="10">
        <v>0</v>
      </c>
      <c r="T233" s="10">
        <v>0</v>
      </c>
      <c r="U233" s="34"/>
    </row>
    <row r="234" spans="1:21" ht="51">
      <c r="A234" s="6" t="s">
        <v>615</v>
      </c>
      <c r="B234" s="7" t="s">
        <v>423</v>
      </c>
      <c r="C234" s="7" t="s">
        <v>354</v>
      </c>
      <c r="D234" s="7" t="s">
        <v>322</v>
      </c>
      <c r="E234" s="7" t="s">
        <v>388</v>
      </c>
      <c r="F234" s="7" t="s">
        <v>424</v>
      </c>
      <c r="G234" s="7" t="s">
        <v>337</v>
      </c>
      <c r="H234" s="7" t="s">
        <v>525</v>
      </c>
      <c r="I234" s="7" t="s">
        <v>455</v>
      </c>
      <c r="J234" s="16" t="s">
        <v>13</v>
      </c>
      <c r="K234" s="15" t="s">
        <v>637</v>
      </c>
      <c r="L234" s="16">
        <v>100</v>
      </c>
      <c r="M234" s="16">
        <v>100</v>
      </c>
      <c r="N234" s="16">
        <v>100</v>
      </c>
      <c r="O234" s="16">
        <v>100</v>
      </c>
      <c r="P234" s="10">
        <v>140.6</v>
      </c>
      <c r="Q234" s="10">
        <v>140.6</v>
      </c>
      <c r="R234" s="10">
        <v>140.6</v>
      </c>
      <c r="S234" s="10">
        <v>140.6</v>
      </c>
      <c r="T234" s="10">
        <v>140.6</v>
      </c>
      <c r="U234" s="34"/>
    </row>
    <row r="235" spans="1:21" ht="51">
      <c r="A235" s="6" t="s">
        <v>616</v>
      </c>
      <c r="B235" s="7" t="s">
        <v>423</v>
      </c>
      <c r="C235" s="7" t="s">
        <v>354</v>
      </c>
      <c r="D235" s="7" t="s">
        <v>322</v>
      </c>
      <c r="E235" s="7" t="s">
        <v>388</v>
      </c>
      <c r="F235" s="7" t="s">
        <v>424</v>
      </c>
      <c r="G235" s="7" t="s">
        <v>337</v>
      </c>
      <c r="H235" s="7" t="s">
        <v>302</v>
      </c>
      <c r="I235" s="7" t="s">
        <v>455</v>
      </c>
      <c r="J235" s="16" t="s">
        <v>95</v>
      </c>
      <c r="K235" s="15" t="s">
        <v>637</v>
      </c>
      <c r="L235" s="16">
        <v>100</v>
      </c>
      <c r="M235" s="16">
        <v>100</v>
      </c>
      <c r="N235" s="16">
        <v>100</v>
      </c>
      <c r="O235" s="16">
        <v>100</v>
      </c>
      <c r="P235" s="10">
        <v>17965.4</v>
      </c>
      <c r="Q235" s="10">
        <v>26948.1</v>
      </c>
      <c r="R235" s="10">
        <v>28026</v>
      </c>
      <c r="S235" s="10">
        <v>29147</v>
      </c>
      <c r="T235" s="10">
        <v>30312.9</v>
      </c>
      <c r="U235" s="34"/>
    </row>
    <row r="236" spans="1:21" ht="51">
      <c r="A236" s="6" t="s">
        <v>617</v>
      </c>
      <c r="B236" s="7" t="s">
        <v>423</v>
      </c>
      <c r="C236" s="7" t="s">
        <v>354</v>
      </c>
      <c r="D236" s="7" t="s">
        <v>322</v>
      </c>
      <c r="E236" s="7" t="s">
        <v>388</v>
      </c>
      <c r="F236" s="7" t="s">
        <v>424</v>
      </c>
      <c r="G236" s="7" t="s">
        <v>337</v>
      </c>
      <c r="H236" s="7" t="s">
        <v>174</v>
      </c>
      <c r="I236" s="7" t="s">
        <v>455</v>
      </c>
      <c r="J236" s="16" t="s">
        <v>14</v>
      </c>
      <c r="K236" s="15" t="s">
        <v>637</v>
      </c>
      <c r="L236" s="16">
        <v>100</v>
      </c>
      <c r="M236" s="16">
        <v>100</v>
      </c>
      <c r="N236" s="16">
        <v>100</v>
      </c>
      <c r="O236" s="16">
        <v>100</v>
      </c>
      <c r="P236" s="10">
        <v>0</v>
      </c>
      <c r="Q236" s="10">
        <v>27542.7</v>
      </c>
      <c r="R236" s="10">
        <v>28775</v>
      </c>
      <c r="S236" s="10">
        <v>28775</v>
      </c>
      <c r="T236" s="10">
        <v>28775</v>
      </c>
      <c r="U236" s="34"/>
    </row>
    <row r="237" spans="1:21" ht="51">
      <c r="A237" s="6" t="s">
        <v>618</v>
      </c>
      <c r="B237" s="7" t="s">
        <v>423</v>
      </c>
      <c r="C237" s="7" t="s">
        <v>354</v>
      </c>
      <c r="D237" s="7" t="s">
        <v>322</v>
      </c>
      <c r="E237" s="7" t="s">
        <v>388</v>
      </c>
      <c r="F237" s="7" t="s">
        <v>424</v>
      </c>
      <c r="G237" s="7" t="s">
        <v>337</v>
      </c>
      <c r="H237" s="7" t="s">
        <v>303</v>
      </c>
      <c r="I237" s="7" t="s">
        <v>455</v>
      </c>
      <c r="J237" s="16" t="s">
        <v>96</v>
      </c>
      <c r="K237" s="15" t="s">
        <v>637</v>
      </c>
      <c r="L237" s="16">
        <v>100</v>
      </c>
      <c r="M237" s="16">
        <v>100</v>
      </c>
      <c r="N237" s="16">
        <v>100</v>
      </c>
      <c r="O237" s="16">
        <v>100</v>
      </c>
      <c r="P237" s="10">
        <v>176.83</v>
      </c>
      <c r="Q237" s="10">
        <v>16540.51</v>
      </c>
      <c r="R237" s="10">
        <v>0</v>
      </c>
      <c r="S237" s="10">
        <v>0</v>
      </c>
      <c r="T237" s="10">
        <v>0</v>
      </c>
      <c r="U237" s="34"/>
    </row>
    <row r="238" spans="1:21" ht="51">
      <c r="A238" s="6" t="s">
        <v>619</v>
      </c>
      <c r="B238" s="7" t="s">
        <v>423</v>
      </c>
      <c r="C238" s="7" t="s">
        <v>354</v>
      </c>
      <c r="D238" s="7" t="s">
        <v>322</v>
      </c>
      <c r="E238" s="7" t="s">
        <v>388</v>
      </c>
      <c r="F238" s="7" t="s">
        <v>424</v>
      </c>
      <c r="G238" s="7" t="s">
        <v>337</v>
      </c>
      <c r="H238" s="7" t="s">
        <v>426</v>
      </c>
      <c r="I238" s="7" t="s">
        <v>455</v>
      </c>
      <c r="J238" s="16" t="s">
        <v>15</v>
      </c>
      <c r="K238" s="15" t="s">
        <v>637</v>
      </c>
      <c r="L238" s="16">
        <v>100</v>
      </c>
      <c r="M238" s="16">
        <v>100</v>
      </c>
      <c r="N238" s="16">
        <v>100</v>
      </c>
      <c r="O238" s="16">
        <v>100</v>
      </c>
      <c r="P238" s="10">
        <v>37.9</v>
      </c>
      <c r="Q238" s="10">
        <v>37.9</v>
      </c>
      <c r="R238" s="10">
        <v>37.9</v>
      </c>
      <c r="S238" s="10">
        <v>37.9</v>
      </c>
      <c r="T238" s="10">
        <v>37.9</v>
      </c>
      <c r="U238" s="34"/>
    </row>
    <row r="239" spans="1:21" ht="51">
      <c r="A239" s="6" t="s">
        <v>620</v>
      </c>
      <c r="B239" s="7" t="s">
        <v>423</v>
      </c>
      <c r="C239" s="7" t="s">
        <v>354</v>
      </c>
      <c r="D239" s="7" t="s">
        <v>322</v>
      </c>
      <c r="E239" s="7" t="s">
        <v>388</v>
      </c>
      <c r="F239" s="7" t="s">
        <v>424</v>
      </c>
      <c r="G239" s="7" t="s">
        <v>337</v>
      </c>
      <c r="H239" s="7" t="s">
        <v>93</v>
      </c>
      <c r="I239" s="7" t="s">
        <v>455</v>
      </c>
      <c r="J239" s="16" t="s">
        <v>94</v>
      </c>
      <c r="K239" s="15" t="s">
        <v>637</v>
      </c>
      <c r="L239" s="16">
        <v>100</v>
      </c>
      <c r="M239" s="16">
        <v>100</v>
      </c>
      <c r="N239" s="16">
        <v>100</v>
      </c>
      <c r="O239" s="16">
        <v>100</v>
      </c>
      <c r="P239" s="10"/>
      <c r="Q239" s="10"/>
      <c r="R239" s="10">
        <v>10400</v>
      </c>
      <c r="S239" s="10">
        <v>0</v>
      </c>
      <c r="T239" s="10">
        <v>0</v>
      </c>
      <c r="U239" s="34"/>
    </row>
    <row r="240" spans="1:21" ht="51">
      <c r="A240" s="6" t="s">
        <v>442</v>
      </c>
      <c r="B240" s="7" t="s">
        <v>423</v>
      </c>
      <c r="C240" s="7" t="s">
        <v>354</v>
      </c>
      <c r="D240" s="7" t="s">
        <v>322</v>
      </c>
      <c r="E240" s="7" t="s">
        <v>388</v>
      </c>
      <c r="F240" s="7" t="s">
        <v>424</v>
      </c>
      <c r="G240" s="7" t="s">
        <v>337</v>
      </c>
      <c r="H240" s="7" t="s">
        <v>526</v>
      </c>
      <c r="I240" s="7" t="s">
        <v>455</v>
      </c>
      <c r="J240" s="16" t="s">
        <v>16</v>
      </c>
      <c r="K240" s="15" t="s">
        <v>637</v>
      </c>
      <c r="L240" s="16">
        <v>100</v>
      </c>
      <c r="M240" s="16">
        <v>100</v>
      </c>
      <c r="N240" s="16">
        <v>100</v>
      </c>
      <c r="O240" s="16">
        <v>100</v>
      </c>
      <c r="P240" s="10">
        <v>38072.85</v>
      </c>
      <c r="Q240" s="10">
        <v>49325.63</v>
      </c>
      <c r="R240" s="10">
        <v>0</v>
      </c>
      <c r="S240" s="10">
        <v>0</v>
      </c>
      <c r="T240" s="10">
        <v>0</v>
      </c>
      <c r="U240" s="34"/>
    </row>
    <row r="241" spans="1:21" ht="51">
      <c r="A241" s="6" t="s">
        <v>621</v>
      </c>
      <c r="B241" s="7" t="s">
        <v>423</v>
      </c>
      <c r="C241" s="7" t="s">
        <v>354</v>
      </c>
      <c r="D241" s="7" t="s">
        <v>322</v>
      </c>
      <c r="E241" s="7" t="s">
        <v>388</v>
      </c>
      <c r="F241" s="7" t="s">
        <v>424</v>
      </c>
      <c r="G241" s="7" t="s">
        <v>337</v>
      </c>
      <c r="H241" s="7" t="s">
        <v>543</v>
      </c>
      <c r="I241" s="7" t="s">
        <v>455</v>
      </c>
      <c r="J241" s="37" t="s">
        <v>17</v>
      </c>
      <c r="K241" s="15" t="s">
        <v>637</v>
      </c>
      <c r="L241" s="16">
        <v>100</v>
      </c>
      <c r="M241" s="16">
        <v>100</v>
      </c>
      <c r="N241" s="16">
        <v>100</v>
      </c>
      <c r="O241" s="16">
        <v>100</v>
      </c>
      <c r="P241" s="10">
        <v>0</v>
      </c>
      <c r="Q241" s="10">
        <v>3240</v>
      </c>
      <c r="R241" s="10">
        <v>3902.5</v>
      </c>
      <c r="S241" s="10">
        <v>4460</v>
      </c>
      <c r="T241" s="10">
        <v>4460</v>
      </c>
      <c r="U241" s="34"/>
    </row>
    <row r="242" spans="1:21" ht="114.75">
      <c r="A242" s="6" t="s">
        <v>622</v>
      </c>
      <c r="B242" s="7" t="s">
        <v>423</v>
      </c>
      <c r="C242" s="7" t="s">
        <v>354</v>
      </c>
      <c r="D242" s="7" t="s">
        <v>322</v>
      </c>
      <c r="E242" s="7" t="s">
        <v>388</v>
      </c>
      <c r="F242" s="7" t="s">
        <v>424</v>
      </c>
      <c r="G242" s="7" t="s">
        <v>337</v>
      </c>
      <c r="H242" s="7" t="s">
        <v>527</v>
      </c>
      <c r="I242" s="7" t="s">
        <v>455</v>
      </c>
      <c r="J242" s="16" t="s">
        <v>97</v>
      </c>
      <c r="K242" s="15" t="s">
        <v>637</v>
      </c>
      <c r="L242" s="16">
        <v>100</v>
      </c>
      <c r="M242" s="16">
        <v>100</v>
      </c>
      <c r="N242" s="16">
        <v>100</v>
      </c>
      <c r="O242" s="16">
        <v>100</v>
      </c>
      <c r="P242" s="10">
        <v>0</v>
      </c>
      <c r="Q242" s="10">
        <v>7310</v>
      </c>
      <c r="R242" s="10">
        <v>0</v>
      </c>
      <c r="S242" s="10">
        <v>0</v>
      </c>
      <c r="T242" s="10">
        <v>0</v>
      </c>
      <c r="U242" s="34"/>
    </row>
    <row r="243" spans="1:21" ht="51">
      <c r="A243" s="6" t="s">
        <v>623</v>
      </c>
      <c r="B243" s="7" t="s">
        <v>423</v>
      </c>
      <c r="C243" s="7" t="s">
        <v>354</v>
      </c>
      <c r="D243" s="7" t="s">
        <v>322</v>
      </c>
      <c r="E243" s="7" t="s">
        <v>388</v>
      </c>
      <c r="F243" s="7" t="s">
        <v>424</v>
      </c>
      <c r="G243" s="7" t="s">
        <v>337</v>
      </c>
      <c r="H243" s="7" t="s">
        <v>558</v>
      </c>
      <c r="I243" s="7" t="s">
        <v>455</v>
      </c>
      <c r="J243" s="16" t="s">
        <v>98</v>
      </c>
      <c r="K243" s="15" t="s">
        <v>637</v>
      </c>
      <c r="L243" s="16">
        <v>100</v>
      </c>
      <c r="M243" s="16">
        <v>100</v>
      </c>
      <c r="N243" s="16">
        <v>100</v>
      </c>
      <c r="O243" s="16">
        <v>100</v>
      </c>
      <c r="P243" s="10">
        <v>14246.75</v>
      </c>
      <c r="Q243" s="10">
        <v>14246.75</v>
      </c>
      <c r="R243" s="10">
        <v>0</v>
      </c>
      <c r="S243" s="10">
        <v>0</v>
      </c>
      <c r="T243" s="10">
        <v>0</v>
      </c>
      <c r="U243" s="34"/>
    </row>
    <row r="244" spans="1:21" ht="63.75">
      <c r="A244" s="6" t="s">
        <v>624</v>
      </c>
      <c r="B244" s="7" t="s">
        <v>423</v>
      </c>
      <c r="C244" s="7" t="s">
        <v>354</v>
      </c>
      <c r="D244" s="7" t="s">
        <v>322</v>
      </c>
      <c r="E244" s="7" t="s">
        <v>388</v>
      </c>
      <c r="F244" s="7" t="s">
        <v>424</v>
      </c>
      <c r="G244" s="7" t="s">
        <v>337</v>
      </c>
      <c r="H244" s="7" t="s">
        <v>304</v>
      </c>
      <c r="I244" s="7" t="s">
        <v>455</v>
      </c>
      <c r="J244" s="16" t="s">
        <v>99</v>
      </c>
      <c r="K244" s="15" t="s">
        <v>637</v>
      </c>
      <c r="L244" s="16">
        <v>100</v>
      </c>
      <c r="M244" s="16">
        <v>100</v>
      </c>
      <c r="N244" s="16">
        <v>100</v>
      </c>
      <c r="O244" s="16">
        <v>100</v>
      </c>
      <c r="P244" s="10">
        <v>0</v>
      </c>
      <c r="Q244" s="10">
        <v>10500</v>
      </c>
      <c r="R244" s="10">
        <v>0</v>
      </c>
      <c r="S244" s="10">
        <v>0</v>
      </c>
      <c r="T244" s="10">
        <v>0</v>
      </c>
      <c r="U244" s="34"/>
    </row>
    <row r="245" spans="1:25" s="12" customFormat="1" ht="43.5" customHeight="1">
      <c r="A245" s="6" t="s">
        <v>625</v>
      </c>
      <c r="B245" s="13" t="s">
        <v>423</v>
      </c>
      <c r="C245" s="13" t="s">
        <v>354</v>
      </c>
      <c r="D245" s="13" t="s">
        <v>322</v>
      </c>
      <c r="E245" s="13" t="s">
        <v>349</v>
      </c>
      <c r="F245" s="13" t="s">
        <v>310</v>
      </c>
      <c r="G245" s="13" t="s">
        <v>308</v>
      </c>
      <c r="H245" s="13" t="s">
        <v>311</v>
      </c>
      <c r="I245" s="13" t="s">
        <v>455</v>
      </c>
      <c r="J245" s="19" t="s">
        <v>544</v>
      </c>
      <c r="K245" s="15" t="s">
        <v>637</v>
      </c>
      <c r="L245" s="19"/>
      <c r="M245" s="19"/>
      <c r="N245" s="19"/>
      <c r="O245" s="19"/>
      <c r="P245" s="9">
        <f>P246+P264+P266+P268+P270+P272</f>
        <v>678911.2899999999</v>
      </c>
      <c r="Q245" s="9">
        <f>Q246+Q264+Q266+Q268+Q270+Q272</f>
        <v>1003783.4299999999</v>
      </c>
      <c r="R245" s="9">
        <f>R246+R264+R266+R268+R270+R272</f>
        <v>1005068.5</v>
      </c>
      <c r="S245" s="9">
        <f>S246+S264+S266+S268+S270+S272</f>
        <v>992291.4999999999</v>
      </c>
      <c r="T245" s="9">
        <f>T246+T264+T266+T268+T270+T272</f>
        <v>966479.8999999999</v>
      </c>
      <c r="U245" s="28"/>
      <c r="V245" s="27"/>
      <c r="W245" s="27"/>
      <c r="X245" s="27"/>
      <c r="Y245" s="27"/>
    </row>
    <row r="246" spans="1:21" ht="43.5" customHeight="1">
      <c r="A246" s="6" t="s">
        <v>626</v>
      </c>
      <c r="B246" s="7" t="s">
        <v>423</v>
      </c>
      <c r="C246" s="7" t="s">
        <v>354</v>
      </c>
      <c r="D246" s="7" t="s">
        <v>322</v>
      </c>
      <c r="E246" s="7" t="s">
        <v>349</v>
      </c>
      <c r="F246" s="7" t="s">
        <v>427</v>
      </c>
      <c r="G246" s="7" t="s">
        <v>308</v>
      </c>
      <c r="H246" s="7" t="s">
        <v>311</v>
      </c>
      <c r="I246" s="7" t="s">
        <v>455</v>
      </c>
      <c r="J246" s="16" t="s">
        <v>545</v>
      </c>
      <c r="K246" s="15" t="s">
        <v>637</v>
      </c>
      <c r="L246" s="16"/>
      <c r="M246" s="16"/>
      <c r="N246" s="16"/>
      <c r="O246" s="16"/>
      <c r="P246" s="10">
        <f>P247</f>
        <v>623344.32</v>
      </c>
      <c r="Q246" s="10">
        <f>Q247</f>
        <v>918666.2899999999</v>
      </c>
      <c r="R246" s="10">
        <f>R247</f>
        <v>997980.7999999999</v>
      </c>
      <c r="S246" s="10">
        <f>S247</f>
        <v>984973.9999999999</v>
      </c>
      <c r="T246" s="10">
        <f>T247</f>
        <v>959806.9999999999</v>
      </c>
      <c r="U246" s="34"/>
    </row>
    <row r="247" spans="1:21" ht="43.5" customHeight="1">
      <c r="A247" s="6" t="s">
        <v>627</v>
      </c>
      <c r="B247" s="7" t="s">
        <v>423</v>
      </c>
      <c r="C247" s="7" t="s">
        <v>354</v>
      </c>
      <c r="D247" s="7" t="s">
        <v>322</v>
      </c>
      <c r="E247" s="7" t="s">
        <v>349</v>
      </c>
      <c r="F247" s="7" t="s">
        <v>427</v>
      </c>
      <c r="G247" s="7" t="s">
        <v>337</v>
      </c>
      <c r="H247" s="7" t="s">
        <v>311</v>
      </c>
      <c r="I247" s="7" t="s">
        <v>455</v>
      </c>
      <c r="J247" s="16" t="s">
        <v>546</v>
      </c>
      <c r="K247" s="15" t="s">
        <v>637</v>
      </c>
      <c r="L247" s="16"/>
      <c r="M247" s="16"/>
      <c r="N247" s="16"/>
      <c r="O247" s="16"/>
      <c r="P247" s="10">
        <f>SUM(P248:P263)</f>
        <v>623344.32</v>
      </c>
      <c r="Q247" s="10">
        <f>SUM(Q248:Q263)</f>
        <v>918666.2899999999</v>
      </c>
      <c r="R247" s="10">
        <f>SUM(R248:R263)</f>
        <v>997980.7999999999</v>
      </c>
      <c r="S247" s="10">
        <f>SUM(S248:S263)</f>
        <v>984973.9999999999</v>
      </c>
      <c r="T247" s="10">
        <f>SUM(T248:T263)</f>
        <v>959806.9999999999</v>
      </c>
      <c r="U247" s="34"/>
    </row>
    <row r="248" spans="1:21" ht="76.5">
      <c r="A248" s="6" t="s">
        <v>638</v>
      </c>
      <c r="B248" s="7" t="s">
        <v>423</v>
      </c>
      <c r="C248" s="7" t="s">
        <v>354</v>
      </c>
      <c r="D248" s="7" t="s">
        <v>322</v>
      </c>
      <c r="E248" s="7" t="s">
        <v>349</v>
      </c>
      <c r="F248" s="7" t="s">
        <v>427</v>
      </c>
      <c r="G248" s="7" t="s">
        <v>337</v>
      </c>
      <c r="H248" s="7" t="s">
        <v>175</v>
      </c>
      <c r="I248" s="7" t="s">
        <v>455</v>
      </c>
      <c r="J248" s="16" t="s">
        <v>18</v>
      </c>
      <c r="K248" s="15" t="s">
        <v>637</v>
      </c>
      <c r="L248" s="16">
        <v>100</v>
      </c>
      <c r="M248" s="16">
        <v>100</v>
      </c>
      <c r="N248" s="16">
        <v>100</v>
      </c>
      <c r="O248" s="16">
        <v>100</v>
      </c>
      <c r="P248" s="10">
        <v>1208.25</v>
      </c>
      <c r="Q248" s="10">
        <v>1949.5</v>
      </c>
      <c r="R248" s="10">
        <v>2130.8</v>
      </c>
      <c r="S248" s="10">
        <v>2130.8</v>
      </c>
      <c r="T248" s="10">
        <v>2130.8</v>
      </c>
      <c r="U248" s="34"/>
    </row>
    <row r="249" spans="1:21" ht="178.5">
      <c r="A249" s="6" t="s">
        <v>639</v>
      </c>
      <c r="B249" s="7" t="s">
        <v>423</v>
      </c>
      <c r="C249" s="7" t="s">
        <v>354</v>
      </c>
      <c r="D249" s="7" t="s">
        <v>322</v>
      </c>
      <c r="E249" s="7" t="s">
        <v>349</v>
      </c>
      <c r="F249" s="7" t="s">
        <v>427</v>
      </c>
      <c r="G249" s="7" t="s">
        <v>337</v>
      </c>
      <c r="H249" s="7" t="s">
        <v>522</v>
      </c>
      <c r="I249" s="7" t="s">
        <v>455</v>
      </c>
      <c r="J249" s="16" t="s">
        <v>19</v>
      </c>
      <c r="K249" s="15" t="s">
        <v>637</v>
      </c>
      <c r="L249" s="16">
        <v>100</v>
      </c>
      <c r="M249" s="16">
        <v>100</v>
      </c>
      <c r="N249" s="16">
        <v>100</v>
      </c>
      <c r="O249" s="16">
        <v>100</v>
      </c>
      <c r="P249" s="10">
        <v>85900</v>
      </c>
      <c r="Q249" s="10">
        <v>132198.06</v>
      </c>
      <c r="R249" s="10">
        <v>138952.9</v>
      </c>
      <c r="S249" s="10">
        <v>138952.9</v>
      </c>
      <c r="T249" s="10">
        <v>138952.9</v>
      </c>
      <c r="U249" s="34"/>
    </row>
    <row r="250" spans="1:21" ht="191.25">
      <c r="A250" s="6" t="s">
        <v>443</v>
      </c>
      <c r="B250" s="7" t="s">
        <v>423</v>
      </c>
      <c r="C250" s="7" t="s">
        <v>354</v>
      </c>
      <c r="D250" s="7" t="s">
        <v>322</v>
      </c>
      <c r="E250" s="7" t="s">
        <v>349</v>
      </c>
      <c r="F250" s="7" t="s">
        <v>427</v>
      </c>
      <c r="G250" s="7" t="s">
        <v>337</v>
      </c>
      <c r="H250" s="7" t="s">
        <v>523</v>
      </c>
      <c r="I250" s="7" t="s">
        <v>455</v>
      </c>
      <c r="J250" s="16" t="s">
        <v>20</v>
      </c>
      <c r="K250" s="15" t="s">
        <v>637</v>
      </c>
      <c r="L250" s="16">
        <v>100</v>
      </c>
      <c r="M250" s="16">
        <v>100</v>
      </c>
      <c r="N250" s="16">
        <v>100</v>
      </c>
      <c r="O250" s="16">
        <v>100</v>
      </c>
      <c r="P250" s="10">
        <v>50500</v>
      </c>
      <c r="Q250" s="10">
        <v>77534.4</v>
      </c>
      <c r="R250" s="10">
        <v>82392.4</v>
      </c>
      <c r="S250" s="10">
        <v>82392.4</v>
      </c>
      <c r="T250" s="10">
        <v>82392.4</v>
      </c>
      <c r="U250" s="34"/>
    </row>
    <row r="251" spans="1:21" ht="89.25">
      <c r="A251" s="6" t="s">
        <v>640</v>
      </c>
      <c r="B251" s="7" t="s">
        <v>423</v>
      </c>
      <c r="C251" s="7" t="s">
        <v>354</v>
      </c>
      <c r="D251" s="7" t="s">
        <v>322</v>
      </c>
      <c r="E251" s="7" t="s">
        <v>349</v>
      </c>
      <c r="F251" s="7" t="s">
        <v>427</v>
      </c>
      <c r="G251" s="7" t="s">
        <v>337</v>
      </c>
      <c r="H251" s="7" t="s">
        <v>428</v>
      </c>
      <c r="I251" s="7" t="s">
        <v>455</v>
      </c>
      <c r="J251" s="16" t="s">
        <v>21</v>
      </c>
      <c r="K251" s="15" t="s">
        <v>637</v>
      </c>
      <c r="L251" s="16">
        <v>100</v>
      </c>
      <c r="M251" s="16">
        <v>100</v>
      </c>
      <c r="N251" s="16">
        <v>100</v>
      </c>
      <c r="O251" s="16">
        <v>100</v>
      </c>
      <c r="P251" s="10">
        <v>68</v>
      </c>
      <c r="Q251" s="10">
        <v>97.2</v>
      </c>
      <c r="R251" s="10">
        <v>254</v>
      </c>
      <c r="S251" s="10">
        <v>254</v>
      </c>
      <c r="T251" s="10">
        <v>254</v>
      </c>
      <c r="U251" s="34"/>
    </row>
    <row r="252" spans="1:21" ht="63.75">
      <c r="A252" s="6" t="s">
        <v>641</v>
      </c>
      <c r="B252" s="7" t="s">
        <v>423</v>
      </c>
      <c r="C252" s="7" t="s">
        <v>354</v>
      </c>
      <c r="D252" s="7" t="s">
        <v>322</v>
      </c>
      <c r="E252" s="7" t="s">
        <v>349</v>
      </c>
      <c r="F252" s="7" t="s">
        <v>427</v>
      </c>
      <c r="G252" s="7" t="s">
        <v>337</v>
      </c>
      <c r="H252" s="7" t="s">
        <v>429</v>
      </c>
      <c r="I252" s="7" t="s">
        <v>455</v>
      </c>
      <c r="J252" s="16" t="s">
        <v>22</v>
      </c>
      <c r="K252" s="15" t="s">
        <v>637</v>
      </c>
      <c r="L252" s="16">
        <v>100</v>
      </c>
      <c r="M252" s="16">
        <v>100</v>
      </c>
      <c r="N252" s="16">
        <v>100</v>
      </c>
      <c r="O252" s="16">
        <v>100</v>
      </c>
      <c r="P252" s="10">
        <v>568.55</v>
      </c>
      <c r="Q252" s="10">
        <v>754.6</v>
      </c>
      <c r="R252" s="10">
        <v>826.2</v>
      </c>
      <c r="S252" s="10">
        <v>826.2</v>
      </c>
      <c r="T252" s="10">
        <v>826.2</v>
      </c>
      <c r="U252" s="34"/>
    </row>
    <row r="253" spans="1:21" ht="76.5">
      <c r="A253" s="6" t="s">
        <v>642</v>
      </c>
      <c r="B253" s="7" t="s">
        <v>423</v>
      </c>
      <c r="C253" s="7" t="s">
        <v>354</v>
      </c>
      <c r="D253" s="7" t="s">
        <v>322</v>
      </c>
      <c r="E253" s="7" t="s">
        <v>349</v>
      </c>
      <c r="F253" s="7" t="s">
        <v>427</v>
      </c>
      <c r="G253" s="7" t="s">
        <v>337</v>
      </c>
      <c r="H253" s="7" t="s">
        <v>476</v>
      </c>
      <c r="I253" s="7" t="s">
        <v>455</v>
      </c>
      <c r="J253" s="16" t="s">
        <v>23</v>
      </c>
      <c r="K253" s="15" t="s">
        <v>637</v>
      </c>
      <c r="L253" s="16">
        <v>100</v>
      </c>
      <c r="M253" s="16">
        <v>100</v>
      </c>
      <c r="N253" s="16">
        <v>100</v>
      </c>
      <c r="O253" s="16">
        <v>100</v>
      </c>
      <c r="P253" s="10">
        <v>255</v>
      </c>
      <c r="Q253" s="10">
        <v>1872.95</v>
      </c>
      <c r="R253" s="10">
        <v>1905.5</v>
      </c>
      <c r="S253" s="10">
        <v>1905.5</v>
      </c>
      <c r="T253" s="10">
        <v>1905.5</v>
      </c>
      <c r="U253" s="34"/>
    </row>
    <row r="254" spans="1:21" ht="76.5">
      <c r="A254" s="6" t="s">
        <v>643</v>
      </c>
      <c r="B254" s="7" t="s">
        <v>423</v>
      </c>
      <c r="C254" s="7" t="s">
        <v>354</v>
      </c>
      <c r="D254" s="7" t="s">
        <v>322</v>
      </c>
      <c r="E254" s="7" t="s">
        <v>349</v>
      </c>
      <c r="F254" s="7" t="s">
        <v>427</v>
      </c>
      <c r="G254" s="7" t="s">
        <v>337</v>
      </c>
      <c r="H254" s="7" t="s">
        <v>430</v>
      </c>
      <c r="I254" s="7" t="s">
        <v>455</v>
      </c>
      <c r="J254" s="16" t="s">
        <v>24</v>
      </c>
      <c r="K254" s="15" t="s">
        <v>637</v>
      </c>
      <c r="L254" s="16">
        <v>100</v>
      </c>
      <c r="M254" s="16">
        <v>100</v>
      </c>
      <c r="N254" s="16">
        <v>100</v>
      </c>
      <c r="O254" s="16">
        <v>100</v>
      </c>
      <c r="P254" s="10">
        <v>410.17</v>
      </c>
      <c r="Q254" s="10">
        <v>611.54</v>
      </c>
      <c r="R254" s="10">
        <v>634.4</v>
      </c>
      <c r="S254" s="10">
        <v>634.4</v>
      </c>
      <c r="T254" s="10">
        <v>634.4</v>
      </c>
      <c r="U254" s="34"/>
    </row>
    <row r="255" spans="1:21" ht="76.5">
      <c r="A255" s="6" t="s">
        <v>644</v>
      </c>
      <c r="B255" s="7" t="s">
        <v>423</v>
      </c>
      <c r="C255" s="7" t="s">
        <v>354</v>
      </c>
      <c r="D255" s="7" t="s">
        <v>322</v>
      </c>
      <c r="E255" s="7" t="s">
        <v>349</v>
      </c>
      <c r="F255" s="7" t="s">
        <v>427</v>
      </c>
      <c r="G255" s="7" t="s">
        <v>337</v>
      </c>
      <c r="H255" s="7" t="s">
        <v>431</v>
      </c>
      <c r="I255" s="7" t="s">
        <v>455</v>
      </c>
      <c r="J255" s="16" t="s">
        <v>25</v>
      </c>
      <c r="K255" s="15" t="s">
        <v>637</v>
      </c>
      <c r="L255" s="16">
        <v>100</v>
      </c>
      <c r="M255" s="16">
        <v>100</v>
      </c>
      <c r="N255" s="16">
        <v>100</v>
      </c>
      <c r="O255" s="16">
        <v>100</v>
      </c>
      <c r="P255" s="10">
        <v>4940</v>
      </c>
      <c r="Q255" s="10">
        <v>7464.6</v>
      </c>
      <c r="R255" s="10">
        <v>8135.1</v>
      </c>
      <c r="S255" s="10">
        <v>8135.1</v>
      </c>
      <c r="T255" s="10">
        <v>8135.1</v>
      </c>
      <c r="U255" s="34"/>
    </row>
    <row r="256" spans="1:21" ht="127.5">
      <c r="A256" s="6" t="s">
        <v>645</v>
      </c>
      <c r="B256" s="7" t="s">
        <v>423</v>
      </c>
      <c r="C256" s="7" t="s">
        <v>354</v>
      </c>
      <c r="D256" s="7" t="s">
        <v>322</v>
      </c>
      <c r="E256" s="7" t="s">
        <v>349</v>
      </c>
      <c r="F256" s="7" t="s">
        <v>427</v>
      </c>
      <c r="G256" s="7" t="s">
        <v>337</v>
      </c>
      <c r="H256" s="7" t="s">
        <v>432</v>
      </c>
      <c r="I256" s="7" t="s">
        <v>455</v>
      </c>
      <c r="J256" s="16" t="s">
        <v>26</v>
      </c>
      <c r="K256" s="15" t="s">
        <v>637</v>
      </c>
      <c r="L256" s="16">
        <v>100</v>
      </c>
      <c r="M256" s="16">
        <v>100</v>
      </c>
      <c r="N256" s="16">
        <v>100</v>
      </c>
      <c r="O256" s="16">
        <v>100</v>
      </c>
      <c r="P256" s="10">
        <v>1293</v>
      </c>
      <c r="Q256" s="10">
        <v>3478</v>
      </c>
      <c r="R256" s="10">
        <v>5737.7</v>
      </c>
      <c r="S256" s="10">
        <v>5737.7</v>
      </c>
      <c r="T256" s="10">
        <v>5737.7</v>
      </c>
      <c r="U256" s="34"/>
    </row>
    <row r="257" spans="1:20" ht="191.25">
      <c r="A257" s="6" t="s">
        <v>646</v>
      </c>
      <c r="B257" s="7" t="s">
        <v>423</v>
      </c>
      <c r="C257" s="7" t="s">
        <v>354</v>
      </c>
      <c r="D257" s="7" t="s">
        <v>322</v>
      </c>
      <c r="E257" s="7" t="s">
        <v>349</v>
      </c>
      <c r="F257" s="7" t="s">
        <v>427</v>
      </c>
      <c r="G257" s="7" t="s">
        <v>337</v>
      </c>
      <c r="H257" s="7" t="s">
        <v>433</v>
      </c>
      <c r="I257" s="7" t="s">
        <v>455</v>
      </c>
      <c r="J257" s="16" t="s">
        <v>27</v>
      </c>
      <c r="K257" s="15" t="s">
        <v>637</v>
      </c>
      <c r="L257" s="16">
        <v>100</v>
      </c>
      <c r="M257" s="16">
        <v>100</v>
      </c>
      <c r="N257" s="16">
        <v>100</v>
      </c>
      <c r="O257" s="16">
        <v>100</v>
      </c>
      <c r="P257" s="10">
        <v>256750</v>
      </c>
      <c r="Q257" s="10">
        <v>367795.4</v>
      </c>
      <c r="R257" s="10">
        <v>372543.6</v>
      </c>
      <c r="S257" s="10">
        <v>372543.6</v>
      </c>
      <c r="T257" s="10">
        <v>372543.6</v>
      </c>
    </row>
    <row r="258" spans="1:20" ht="89.25">
      <c r="A258" s="6" t="s">
        <v>647</v>
      </c>
      <c r="B258" s="7" t="s">
        <v>423</v>
      </c>
      <c r="C258" s="7" t="s">
        <v>354</v>
      </c>
      <c r="D258" s="7" t="s">
        <v>322</v>
      </c>
      <c r="E258" s="7" t="s">
        <v>349</v>
      </c>
      <c r="F258" s="7" t="s">
        <v>427</v>
      </c>
      <c r="G258" s="7" t="s">
        <v>337</v>
      </c>
      <c r="H258" s="7" t="s">
        <v>434</v>
      </c>
      <c r="I258" s="7" t="s">
        <v>455</v>
      </c>
      <c r="J258" s="16" t="s">
        <v>28</v>
      </c>
      <c r="K258" s="15" t="s">
        <v>637</v>
      </c>
      <c r="L258" s="16">
        <v>100</v>
      </c>
      <c r="M258" s="16">
        <v>100</v>
      </c>
      <c r="N258" s="16">
        <v>100</v>
      </c>
      <c r="O258" s="16">
        <v>100</v>
      </c>
      <c r="P258" s="10">
        <v>16209.7</v>
      </c>
      <c r="Q258" s="10">
        <v>25894.3</v>
      </c>
      <c r="R258" s="10">
        <v>16881.5</v>
      </c>
      <c r="S258" s="10">
        <v>14183.1</v>
      </c>
      <c r="T258" s="10">
        <v>18703.9</v>
      </c>
    </row>
    <row r="259" spans="1:20" ht="63.75">
      <c r="A259" s="6" t="s">
        <v>648</v>
      </c>
      <c r="B259" s="7" t="s">
        <v>423</v>
      </c>
      <c r="C259" s="7" t="s">
        <v>354</v>
      </c>
      <c r="D259" s="7" t="s">
        <v>322</v>
      </c>
      <c r="E259" s="7" t="s">
        <v>349</v>
      </c>
      <c r="F259" s="7" t="s">
        <v>427</v>
      </c>
      <c r="G259" s="7" t="s">
        <v>337</v>
      </c>
      <c r="H259" s="7" t="s">
        <v>214</v>
      </c>
      <c r="I259" s="7" t="s">
        <v>455</v>
      </c>
      <c r="J259" s="16" t="s">
        <v>29</v>
      </c>
      <c r="K259" s="15" t="s">
        <v>637</v>
      </c>
      <c r="L259" s="16">
        <v>100</v>
      </c>
      <c r="M259" s="16">
        <v>100</v>
      </c>
      <c r="N259" s="16">
        <v>100</v>
      </c>
      <c r="O259" s="16">
        <v>100</v>
      </c>
      <c r="P259" s="10">
        <v>1331.18</v>
      </c>
      <c r="Q259" s="10">
        <v>2116.8</v>
      </c>
      <c r="R259" s="10">
        <v>1992.9</v>
      </c>
      <c r="S259" s="10">
        <v>2072.7</v>
      </c>
      <c r="T259" s="10">
        <v>2072.7</v>
      </c>
    </row>
    <row r="260" spans="1:20" ht="76.5">
      <c r="A260" s="6" t="s">
        <v>444</v>
      </c>
      <c r="B260" s="7" t="s">
        <v>423</v>
      </c>
      <c r="C260" s="7" t="s">
        <v>354</v>
      </c>
      <c r="D260" s="7" t="s">
        <v>322</v>
      </c>
      <c r="E260" s="7" t="s">
        <v>349</v>
      </c>
      <c r="F260" s="7" t="s">
        <v>427</v>
      </c>
      <c r="G260" s="7" t="s">
        <v>337</v>
      </c>
      <c r="H260" s="7" t="s">
        <v>171</v>
      </c>
      <c r="I260" s="7" t="s">
        <v>455</v>
      </c>
      <c r="J260" s="16" t="s">
        <v>681</v>
      </c>
      <c r="K260" s="15" t="s">
        <v>637</v>
      </c>
      <c r="L260" s="16">
        <v>100</v>
      </c>
      <c r="M260" s="16">
        <v>100</v>
      </c>
      <c r="N260" s="16">
        <v>100</v>
      </c>
      <c r="O260" s="16">
        <v>100</v>
      </c>
      <c r="P260" s="10">
        <v>0</v>
      </c>
      <c r="Q260" s="10">
        <v>0</v>
      </c>
      <c r="R260" s="10">
        <v>54818.1</v>
      </c>
      <c r="S260" s="10">
        <v>44429.9</v>
      </c>
      <c r="T260" s="10">
        <v>14742.1</v>
      </c>
    </row>
    <row r="261" spans="1:20" ht="206.25" customHeight="1">
      <c r="A261" s="6" t="s">
        <v>651</v>
      </c>
      <c r="B261" s="7" t="s">
        <v>423</v>
      </c>
      <c r="C261" s="7" t="s">
        <v>354</v>
      </c>
      <c r="D261" s="7" t="s">
        <v>322</v>
      </c>
      <c r="E261" s="7" t="s">
        <v>349</v>
      </c>
      <c r="F261" s="7" t="s">
        <v>427</v>
      </c>
      <c r="G261" s="7" t="s">
        <v>337</v>
      </c>
      <c r="H261" s="7" t="s">
        <v>436</v>
      </c>
      <c r="I261" s="7" t="s">
        <v>455</v>
      </c>
      <c r="J261" s="16" t="s">
        <v>30</v>
      </c>
      <c r="K261" s="15" t="s">
        <v>637</v>
      </c>
      <c r="L261" s="16">
        <v>100</v>
      </c>
      <c r="M261" s="16">
        <v>100</v>
      </c>
      <c r="N261" s="16">
        <v>100</v>
      </c>
      <c r="O261" s="16">
        <v>100</v>
      </c>
      <c r="P261" s="10">
        <v>202499.6</v>
      </c>
      <c r="Q261" s="10">
        <v>295109.42</v>
      </c>
      <c r="R261" s="10">
        <v>292898.6</v>
      </c>
      <c r="S261" s="10">
        <v>292898.6</v>
      </c>
      <c r="T261" s="10">
        <v>292898.6</v>
      </c>
    </row>
    <row r="262" spans="1:20" ht="76.5">
      <c r="A262" s="6" t="s">
        <v>652</v>
      </c>
      <c r="B262" s="7" t="s">
        <v>423</v>
      </c>
      <c r="C262" s="7" t="s">
        <v>354</v>
      </c>
      <c r="D262" s="7" t="s">
        <v>322</v>
      </c>
      <c r="E262" s="7" t="s">
        <v>349</v>
      </c>
      <c r="F262" s="7" t="s">
        <v>427</v>
      </c>
      <c r="G262" s="7" t="s">
        <v>337</v>
      </c>
      <c r="H262" s="7" t="s">
        <v>435</v>
      </c>
      <c r="I262" s="7" t="s">
        <v>455</v>
      </c>
      <c r="J262" s="16" t="s">
        <v>31</v>
      </c>
      <c r="K262" s="15" t="s">
        <v>637</v>
      </c>
      <c r="L262" s="16">
        <v>100</v>
      </c>
      <c r="M262" s="16">
        <v>100</v>
      </c>
      <c r="N262" s="16">
        <v>100</v>
      </c>
      <c r="O262" s="16">
        <v>100</v>
      </c>
      <c r="P262" s="10">
        <v>1123.55</v>
      </c>
      <c r="Q262" s="10">
        <v>1502.2</v>
      </c>
      <c r="R262" s="10">
        <v>1644.7</v>
      </c>
      <c r="S262" s="10">
        <v>1644.7</v>
      </c>
      <c r="T262" s="10">
        <v>1644.7</v>
      </c>
    </row>
    <row r="263" spans="1:20" ht="51">
      <c r="A263" s="6" t="s">
        <v>653</v>
      </c>
      <c r="B263" s="7" t="s">
        <v>423</v>
      </c>
      <c r="C263" s="7" t="s">
        <v>354</v>
      </c>
      <c r="D263" s="7" t="s">
        <v>322</v>
      </c>
      <c r="E263" s="7" t="s">
        <v>349</v>
      </c>
      <c r="F263" s="7" t="s">
        <v>427</v>
      </c>
      <c r="G263" s="7" t="s">
        <v>337</v>
      </c>
      <c r="H263" s="7" t="s">
        <v>669</v>
      </c>
      <c r="I263" s="7" t="s">
        <v>455</v>
      </c>
      <c r="J263" s="16" t="s">
        <v>32</v>
      </c>
      <c r="K263" s="15" t="s">
        <v>637</v>
      </c>
      <c r="L263" s="16">
        <v>100</v>
      </c>
      <c r="M263" s="16">
        <v>100</v>
      </c>
      <c r="N263" s="16">
        <v>100</v>
      </c>
      <c r="O263" s="16">
        <v>100</v>
      </c>
      <c r="P263" s="10">
        <v>287.32</v>
      </c>
      <c r="Q263" s="10">
        <v>287.32</v>
      </c>
      <c r="R263" s="10">
        <v>16232.4</v>
      </c>
      <c r="S263" s="10">
        <v>16232.4</v>
      </c>
      <c r="T263" s="10">
        <v>16232.4</v>
      </c>
    </row>
    <row r="264" spans="1:21" ht="63.75">
      <c r="A264" s="6" t="s">
        <v>654</v>
      </c>
      <c r="B264" s="7" t="s">
        <v>423</v>
      </c>
      <c r="C264" s="7" t="s">
        <v>354</v>
      </c>
      <c r="D264" s="7" t="s">
        <v>322</v>
      </c>
      <c r="E264" s="7" t="s">
        <v>349</v>
      </c>
      <c r="F264" s="7" t="s">
        <v>437</v>
      </c>
      <c r="G264" s="7" t="s">
        <v>308</v>
      </c>
      <c r="H264" s="7" t="s">
        <v>311</v>
      </c>
      <c r="I264" s="7" t="s">
        <v>455</v>
      </c>
      <c r="J264" s="16" t="s">
        <v>212</v>
      </c>
      <c r="K264" s="15" t="s">
        <v>637</v>
      </c>
      <c r="L264" s="16"/>
      <c r="M264" s="16"/>
      <c r="N264" s="16"/>
      <c r="O264" s="16"/>
      <c r="P264" s="10">
        <f>P265</f>
        <v>2045</v>
      </c>
      <c r="Q264" s="10">
        <f>Q265</f>
        <v>4315.2</v>
      </c>
      <c r="R264" s="10">
        <f>R265</f>
        <v>6672.9</v>
      </c>
      <c r="S264" s="10">
        <f>S265</f>
        <v>6672.9</v>
      </c>
      <c r="T264" s="10">
        <f>T265</f>
        <v>6672.9</v>
      </c>
      <c r="U264" s="34"/>
    </row>
    <row r="265" spans="1:21" ht="63.75">
      <c r="A265" s="6" t="s">
        <v>66</v>
      </c>
      <c r="B265" s="7" t="s">
        <v>423</v>
      </c>
      <c r="C265" s="7" t="s">
        <v>354</v>
      </c>
      <c r="D265" s="7" t="s">
        <v>322</v>
      </c>
      <c r="E265" s="7" t="s">
        <v>349</v>
      </c>
      <c r="F265" s="7" t="s">
        <v>437</v>
      </c>
      <c r="G265" s="7" t="s">
        <v>337</v>
      </c>
      <c r="H265" s="7" t="s">
        <v>311</v>
      </c>
      <c r="I265" s="7" t="s">
        <v>455</v>
      </c>
      <c r="J265" s="15" t="s">
        <v>671</v>
      </c>
      <c r="K265" s="15" t="s">
        <v>637</v>
      </c>
      <c r="L265" s="16">
        <v>100</v>
      </c>
      <c r="M265" s="16">
        <v>100</v>
      </c>
      <c r="N265" s="16">
        <v>100</v>
      </c>
      <c r="O265" s="16">
        <v>100</v>
      </c>
      <c r="P265" s="10">
        <v>2045</v>
      </c>
      <c r="Q265" s="10">
        <v>4315.2</v>
      </c>
      <c r="R265" s="10">
        <v>6672.9</v>
      </c>
      <c r="S265" s="10">
        <v>6672.9</v>
      </c>
      <c r="T265" s="10">
        <v>6672.9</v>
      </c>
      <c r="U265" s="34"/>
    </row>
    <row r="266" spans="1:21" ht="66" customHeight="1">
      <c r="A266" s="6" t="s">
        <v>67</v>
      </c>
      <c r="B266" s="7" t="s">
        <v>423</v>
      </c>
      <c r="C266" s="7" t="s">
        <v>354</v>
      </c>
      <c r="D266" s="7" t="s">
        <v>322</v>
      </c>
      <c r="E266" s="7" t="s">
        <v>391</v>
      </c>
      <c r="F266" s="7" t="s">
        <v>213</v>
      </c>
      <c r="G266" s="7" t="s">
        <v>308</v>
      </c>
      <c r="H266" s="7" t="s">
        <v>311</v>
      </c>
      <c r="I266" s="7" t="s">
        <v>455</v>
      </c>
      <c r="J266" s="16" t="s">
        <v>204</v>
      </c>
      <c r="K266" s="15" t="s">
        <v>637</v>
      </c>
      <c r="L266" s="16"/>
      <c r="M266" s="16"/>
      <c r="N266" s="16"/>
      <c r="O266" s="16"/>
      <c r="P266" s="10">
        <f>P267</f>
        <v>53254.5</v>
      </c>
      <c r="Q266" s="10">
        <f>Q267</f>
        <v>79869.44</v>
      </c>
      <c r="R266" s="10">
        <f>R267</f>
        <v>0</v>
      </c>
      <c r="S266" s="10">
        <f>S267</f>
        <v>0</v>
      </c>
      <c r="T266" s="10">
        <f>T267</f>
        <v>0</v>
      </c>
      <c r="U266" s="34"/>
    </row>
    <row r="267" spans="1:21" ht="63" customHeight="1">
      <c r="A267" s="6" t="s">
        <v>68</v>
      </c>
      <c r="B267" s="7" t="s">
        <v>423</v>
      </c>
      <c r="C267" s="7" t="s">
        <v>354</v>
      </c>
      <c r="D267" s="7" t="s">
        <v>322</v>
      </c>
      <c r="E267" s="7" t="s">
        <v>391</v>
      </c>
      <c r="F267" s="7" t="s">
        <v>213</v>
      </c>
      <c r="G267" s="7" t="s">
        <v>337</v>
      </c>
      <c r="H267" s="7" t="s">
        <v>311</v>
      </c>
      <c r="I267" s="7" t="s">
        <v>455</v>
      </c>
      <c r="J267" s="15" t="s">
        <v>205</v>
      </c>
      <c r="K267" s="15" t="s">
        <v>637</v>
      </c>
      <c r="L267" s="16">
        <v>100</v>
      </c>
      <c r="M267" s="16">
        <v>100</v>
      </c>
      <c r="N267" s="16">
        <v>100</v>
      </c>
      <c r="O267" s="16">
        <v>100</v>
      </c>
      <c r="P267" s="10">
        <v>53254.5</v>
      </c>
      <c r="Q267" s="10">
        <v>79869.44</v>
      </c>
      <c r="R267" s="10">
        <v>0</v>
      </c>
      <c r="S267" s="10">
        <v>0</v>
      </c>
      <c r="T267" s="10">
        <v>0</v>
      </c>
      <c r="U267" s="34"/>
    </row>
    <row r="268" spans="1:21" ht="37.5" customHeight="1">
      <c r="A268" s="6" t="s">
        <v>72</v>
      </c>
      <c r="B268" s="7" t="s">
        <v>423</v>
      </c>
      <c r="C268" s="7" t="s">
        <v>354</v>
      </c>
      <c r="D268" s="7" t="s">
        <v>322</v>
      </c>
      <c r="E268" s="7" t="s">
        <v>391</v>
      </c>
      <c r="F268" s="7" t="s">
        <v>255</v>
      </c>
      <c r="G268" s="7" t="s">
        <v>308</v>
      </c>
      <c r="H268" s="7" t="s">
        <v>311</v>
      </c>
      <c r="I268" s="7" t="s">
        <v>455</v>
      </c>
      <c r="J268" s="16" t="s">
        <v>206</v>
      </c>
      <c r="K268" s="15" t="s">
        <v>637</v>
      </c>
      <c r="L268" s="16"/>
      <c r="M268" s="16"/>
      <c r="N268" s="16"/>
      <c r="O268" s="16"/>
      <c r="P268" s="10">
        <f>P269</f>
        <v>267.47</v>
      </c>
      <c r="Q268" s="10">
        <f>Q269</f>
        <v>400.4</v>
      </c>
      <c r="R268" s="10">
        <f>R269</f>
        <v>382.4</v>
      </c>
      <c r="S268" s="10">
        <f>S269</f>
        <v>391</v>
      </c>
      <c r="T268" s="10">
        <f>T269</f>
        <v>0</v>
      </c>
      <c r="U268" s="34"/>
    </row>
    <row r="269" spans="1:21" ht="40.5" customHeight="1">
      <c r="A269" s="6" t="s">
        <v>73</v>
      </c>
      <c r="B269" s="7" t="s">
        <v>423</v>
      </c>
      <c r="C269" s="7" t="s">
        <v>354</v>
      </c>
      <c r="D269" s="7" t="s">
        <v>322</v>
      </c>
      <c r="E269" s="7" t="s">
        <v>391</v>
      </c>
      <c r="F269" s="7" t="s">
        <v>255</v>
      </c>
      <c r="G269" s="7" t="s">
        <v>337</v>
      </c>
      <c r="H269" s="7" t="s">
        <v>311</v>
      </c>
      <c r="I269" s="7" t="s">
        <v>455</v>
      </c>
      <c r="J269" s="15" t="s">
        <v>207</v>
      </c>
      <c r="K269" s="15" t="s">
        <v>637</v>
      </c>
      <c r="L269" s="16">
        <v>100</v>
      </c>
      <c r="M269" s="16">
        <v>100</v>
      </c>
      <c r="N269" s="16">
        <v>100</v>
      </c>
      <c r="O269" s="16">
        <v>100</v>
      </c>
      <c r="P269" s="10">
        <v>267.47</v>
      </c>
      <c r="Q269" s="10">
        <v>400.4</v>
      </c>
      <c r="R269" s="10">
        <v>382.4</v>
      </c>
      <c r="S269" s="10">
        <v>391</v>
      </c>
      <c r="T269" s="10">
        <v>0</v>
      </c>
      <c r="U269" s="34"/>
    </row>
    <row r="270" spans="1:21" ht="40.5" customHeight="1">
      <c r="A270" s="6" t="s">
        <v>445</v>
      </c>
      <c r="B270" s="7" t="s">
        <v>423</v>
      </c>
      <c r="C270" s="7" t="s">
        <v>354</v>
      </c>
      <c r="D270" s="7" t="s">
        <v>322</v>
      </c>
      <c r="E270" s="7" t="s">
        <v>391</v>
      </c>
      <c r="F270" s="7" t="s">
        <v>331</v>
      </c>
      <c r="G270" s="7" t="s">
        <v>308</v>
      </c>
      <c r="H270" s="7" t="s">
        <v>311</v>
      </c>
      <c r="I270" s="7" t="s">
        <v>455</v>
      </c>
      <c r="J270" s="16" t="s">
        <v>208</v>
      </c>
      <c r="K270" s="15" t="s">
        <v>637</v>
      </c>
      <c r="L270" s="16"/>
      <c r="M270" s="16"/>
      <c r="N270" s="16"/>
      <c r="O270" s="16"/>
      <c r="P270" s="10">
        <f>P271</f>
        <v>0</v>
      </c>
      <c r="Q270" s="10">
        <f>Q271</f>
        <v>30.1</v>
      </c>
      <c r="R270" s="10">
        <f>R271</f>
        <v>32.4</v>
      </c>
      <c r="S270" s="10">
        <f>S271</f>
        <v>253.6</v>
      </c>
      <c r="T270" s="10">
        <f>T271</f>
        <v>0</v>
      </c>
      <c r="U270" s="34"/>
    </row>
    <row r="271" spans="1:21" ht="51" customHeight="1">
      <c r="A271" s="6" t="s">
        <v>132</v>
      </c>
      <c r="B271" s="7" t="s">
        <v>423</v>
      </c>
      <c r="C271" s="7" t="s">
        <v>354</v>
      </c>
      <c r="D271" s="7" t="s">
        <v>322</v>
      </c>
      <c r="E271" s="7" t="s">
        <v>391</v>
      </c>
      <c r="F271" s="7" t="s">
        <v>331</v>
      </c>
      <c r="G271" s="7" t="s">
        <v>337</v>
      </c>
      <c r="H271" s="7" t="s">
        <v>311</v>
      </c>
      <c r="I271" s="7" t="s">
        <v>455</v>
      </c>
      <c r="J271" s="15" t="s">
        <v>209</v>
      </c>
      <c r="K271" s="15" t="s">
        <v>637</v>
      </c>
      <c r="L271" s="16">
        <v>100</v>
      </c>
      <c r="M271" s="16">
        <v>100</v>
      </c>
      <c r="N271" s="16">
        <v>100</v>
      </c>
      <c r="O271" s="16">
        <v>100</v>
      </c>
      <c r="P271" s="10">
        <v>0</v>
      </c>
      <c r="Q271" s="10">
        <v>30.1</v>
      </c>
      <c r="R271" s="10">
        <v>32.4</v>
      </c>
      <c r="S271" s="10">
        <v>253.6</v>
      </c>
      <c r="T271" s="10">
        <v>0</v>
      </c>
      <c r="U271" s="34"/>
    </row>
    <row r="272" spans="1:21" ht="44.25" customHeight="1">
      <c r="A272" s="6" t="s">
        <v>133</v>
      </c>
      <c r="B272" s="7" t="s">
        <v>423</v>
      </c>
      <c r="C272" s="7" t="s">
        <v>354</v>
      </c>
      <c r="D272" s="7" t="s">
        <v>322</v>
      </c>
      <c r="E272" s="7" t="s">
        <v>391</v>
      </c>
      <c r="F272" s="7" t="s">
        <v>86</v>
      </c>
      <c r="G272" s="7" t="s">
        <v>308</v>
      </c>
      <c r="H272" s="7" t="s">
        <v>311</v>
      </c>
      <c r="I272" s="7" t="s">
        <v>455</v>
      </c>
      <c r="J272" s="15" t="s">
        <v>89</v>
      </c>
      <c r="K272" s="15" t="s">
        <v>637</v>
      </c>
      <c r="L272" s="16"/>
      <c r="M272" s="16"/>
      <c r="N272" s="16"/>
      <c r="O272" s="16"/>
      <c r="P272" s="10">
        <f>P273</f>
        <v>0</v>
      </c>
      <c r="Q272" s="10">
        <f>Q273</f>
        <v>502</v>
      </c>
      <c r="R272" s="10">
        <f>R273</f>
        <v>0</v>
      </c>
      <c r="S272" s="10">
        <f>S273</f>
        <v>0</v>
      </c>
      <c r="T272" s="10">
        <f>T273</f>
        <v>0</v>
      </c>
      <c r="U272" s="34"/>
    </row>
    <row r="273" spans="1:21" ht="45" customHeight="1">
      <c r="A273" s="6" t="s">
        <v>134</v>
      </c>
      <c r="B273" s="7" t="s">
        <v>423</v>
      </c>
      <c r="C273" s="7" t="s">
        <v>354</v>
      </c>
      <c r="D273" s="7" t="s">
        <v>322</v>
      </c>
      <c r="E273" s="7" t="s">
        <v>391</v>
      </c>
      <c r="F273" s="7" t="s">
        <v>86</v>
      </c>
      <c r="G273" s="7" t="s">
        <v>337</v>
      </c>
      <c r="H273" s="7" t="s">
        <v>311</v>
      </c>
      <c r="I273" s="7" t="s">
        <v>455</v>
      </c>
      <c r="J273" s="15" t="s">
        <v>87</v>
      </c>
      <c r="K273" s="15" t="s">
        <v>637</v>
      </c>
      <c r="L273" s="16">
        <v>100</v>
      </c>
      <c r="M273" s="16">
        <v>100</v>
      </c>
      <c r="N273" s="16">
        <v>100</v>
      </c>
      <c r="O273" s="16">
        <v>100</v>
      </c>
      <c r="P273" s="10">
        <v>0</v>
      </c>
      <c r="Q273" s="10">
        <v>502</v>
      </c>
      <c r="R273" s="10">
        <v>0</v>
      </c>
      <c r="S273" s="10">
        <v>0</v>
      </c>
      <c r="T273" s="10">
        <v>0</v>
      </c>
      <c r="U273" s="34"/>
    </row>
    <row r="274" spans="1:21" ht="17.25" customHeight="1">
      <c r="A274" s="6" t="s">
        <v>135</v>
      </c>
      <c r="B274" s="13" t="s">
        <v>423</v>
      </c>
      <c r="C274" s="13" t="s">
        <v>354</v>
      </c>
      <c r="D274" s="13" t="s">
        <v>322</v>
      </c>
      <c r="E274" s="13" t="s">
        <v>395</v>
      </c>
      <c r="F274" s="13" t="s">
        <v>310</v>
      </c>
      <c r="G274" s="13" t="s">
        <v>308</v>
      </c>
      <c r="H274" s="13" t="s">
        <v>311</v>
      </c>
      <c r="I274" s="13" t="s">
        <v>455</v>
      </c>
      <c r="J274" s="19" t="s">
        <v>368</v>
      </c>
      <c r="K274" s="17" t="s">
        <v>637</v>
      </c>
      <c r="L274" s="19"/>
      <c r="M274" s="19"/>
      <c r="N274" s="19"/>
      <c r="O274" s="19"/>
      <c r="P274" s="9">
        <f>P277+P275</f>
        <v>3235.31</v>
      </c>
      <c r="Q274" s="9">
        <f>Q277+Q275</f>
        <v>20562.2</v>
      </c>
      <c r="R274" s="9">
        <f>R277+R275</f>
        <v>0</v>
      </c>
      <c r="S274" s="9">
        <f>S277+S275</f>
        <v>0</v>
      </c>
      <c r="T274" s="9">
        <f>T277+T275</f>
        <v>0</v>
      </c>
      <c r="U274" s="34"/>
    </row>
    <row r="275" spans="1:21" ht="67.5" customHeight="1">
      <c r="A275" s="6" t="s">
        <v>136</v>
      </c>
      <c r="B275" s="7" t="s">
        <v>423</v>
      </c>
      <c r="C275" s="7" t="s">
        <v>354</v>
      </c>
      <c r="D275" s="7" t="s">
        <v>322</v>
      </c>
      <c r="E275" s="7" t="s">
        <v>400</v>
      </c>
      <c r="F275" s="7" t="s">
        <v>88</v>
      </c>
      <c r="G275" s="7" t="s">
        <v>308</v>
      </c>
      <c r="H275" s="7" t="s">
        <v>311</v>
      </c>
      <c r="I275" s="7" t="s">
        <v>455</v>
      </c>
      <c r="J275" s="16" t="s">
        <v>90</v>
      </c>
      <c r="K275" s="15" t="s">
        <v>637</v>
      </c>
      <c r="L275" s="16"/>
      <c r="M275" s="16"/>
      <c r="N275" s="16"/>
      <c r="O275" s="16"/>
      <c r="P275" s="10">
        <f>P276</f>
        <v>0</v>
      </c>
      <c r="Q275" s="10">
        <f>Q276</f>
        <v>15233.4</v>
      </c>
      <c r="R275" s="10">
        <f>R276</f>
        <v>0</v>
      </c>
      <c r="S275" s="10">
        <f>S276</f>
        <v>0</v>
      </c>
      <c r="T275" s="10">
        <f>T276</f>
        <v>0</v>
      </c>
      <c r="U275" s="34"/>
    </row>
    <row r="276" spans="1:21" ht="66" customHeight="1">
      <c r="A276" s="6" t="s">
        <v>137</v>
      </c>
      <c r="B276" s="7" t="s">
        <v>423</v>
      </c>
      <c r="C276" s="7" t="s">
        <v>354</v>
      </c>
      <c r="D276" s="7" t="s">
        <v>322</v>
      </c>
      <c r="E276" s="7" t="s">
        <v>400</v>
      </c>
      <c r="F276" s="7" t="s">
        <v>88</v>
      </c>
      <c r="G276" s="7" t="s">
        <v>337</v>
      </c>
      <c r="H276" s="7" t="s">
        <v>311</v>
      </c>
      <c r="I276" s="7" t="s">
        <v>455</v>
      </c>
      <c r="J276" s="16" t="s">
        <v>91</v>
      </c>
      <c r="K276" s="15" t="s">
        <v>637</v>
      </c>
      <c r="L276" s="16">
        <v>100</v>
      </c>
      <c r="M276" s="16">
        <v>100</v>
      </c>
      <c r="N276" s="16">
        <v>100</v>
      </c>
      <c r="O276" s="16">
        <v>100</v>
      </c>
      <c r="P276" s="10">
        <v>0</v>
      </c>
      <c r="Q276" s="10">
        <v>15233.4</v>
      </c>
      <c r="R276" s="10">
        <v>0</v>
      </c>
      <c r="S276" s="10">
        <v>0</v>
      </c>
      <c r="T276" s="10">
        <v>0</v>
      </c>
      <c r="U276" s="34"/>
    </row>
    <row r="277" spans="1:21" ht="29.25" customHeight="1">
      <c r="A277" s="6" t="s">
        <v>138</v>
      </c>
      <c r="B277" s="7" t="s">
        <v>423</v>
      </c>
      <c r="C277" s="7" t="s">
        <v>354</v>
      </c>
      <c r="D277" s="7" t="s">
        <v>322</v>
      </c>
      <c r="E277" s="7" t="s">
        <v>327</v>
      </c>
      <c r="F277" s="7" t="s">
        <v>424</v>
      </c>
      <c r="G277" s="7" t="s">
        <v>308</v>
      </c>
      <c r="H277" s="7" t="s">
        <v>311</v>
      </c>
      <c r="I277" s="7" t="s">
        <v>455</v>
      </c>
      <c r="J277" s="15" t="s">
        <v>172</v>
      </c>
      <c r="K277" s="15" t="s">
        <v>637</v>
      </c>
      <c r="L277" s="16"/>
      <c r="M277" s="16"/>
      <c r="N277" s="16"/>
      <c r="O277" s="16"/>
      <c r="P277" s="10">
        <f>P278</f>
        <v>3235.31</v>
      </c>
      <c r="Q277" s="10">
        <f>Q278</f>
        <v>5328.8</v>
      </c>
      <c r="R277" s="10">
        <f>R278</f>
        <v>0</v>
      </c>
      <c r="S277" s="10">
        <f>S278</f>
        <v>0</v>
      </c>
      <c r="T277" s="10">
        <f>T278</f>
        <v>0</v>
      </c>
      <c r="U277" s="34"/>
    </row>
    <row r="278" spans="1:21" ht="29.25" customHeight="1">
      <c r="A278" s="6" t="s">
        <v>139</v>
      </c>
      <c r="B278" s="7" t="s">
        <v>423</v>
      </c>
      <c r="C278" s="7" t="s">
        <v>354</v>
      </c>
      <c r="D278" s="7" t="s">
        <v>322</v>
      </c>
      <c r="E278" s="7" t="s">
        <v>327</v>
      </c>
      <c r="F278" s="7" t="s">
        <v>424</v>
      </c>
      <c r="G278" s="7" t="s">
        <v>337</v>
      </c>
      <c r="H278" s="7" t="s">
        <v>311</v>
      </c>
      <c r="I278" s="7" t="s">
        <v>455</v>
      </c>
      <c r="J278" s="15" t="s">
        <v>173</v>
      </c>
      <c r="K278" s="15" t="s">
        <v>637</v>
      </c>
      <c r="L278" s="16"/>
      <c r="M278" s="16"/>
      <c r="N278" s="16"/>
      <c r="O278" s="16"/>
      <c r="P278" s="10">
        <f>SUM(P279:P282)</f>
        <v>3235.31</v>
      </c>
      <c r="Q278" s="10">
        <f>SUM(Q279:Q282)</f>
        <v>5328.8</v>
      </c>
      <c r="R278" s="10">
        <f>SUM(R279:R282)</f>
        <v>0</v>
      </c>
      <c r="S278" s="10">
        <f>SUM(S279:S282)</f>
        <v>0</v>
      </c>
      <c r="T278" s="10">
        <f>SUM(T279:T282)</f>
        <v>0</v>
      </c>
      <c r="U278" s="34"/>
    </row>
    <row r="279" spans="1:21" ht="76.5">
      <c r="A279" s="6" t="s">
        <v>140</v>
      </c>
      <c r="B279" s="7" t="s">
        <v>423</v>
      </c>
      <c r="C279" s="7" t="s">
        <v>354</v>
      </c>
      <c r="D279" s="7" t="s">
        <v>322</v>
      </c>
      <c r="E279" s="7" t="s">
        <v>327</v>
      </c>
      <c r="F279" s="7" t="s">
        <v>424</v>
      </c>
      <c r="G279" s="7" t="s">
        <v>337</v>
      </c>
      <c r="H279" s="7" t="s">
        <v>55</v>
      </c>
      <c r="I279" s="7" t="s">
        <v>455</v>
      </c>
      <c r="J279" s="37" t="s">
        <v>58</v>
      </c>
      <c r="K279" s="15" t="s">
        <v>637</v>
      </c>
      <c r="L279" s="16">
        <v>100</v>
      </c>
      <c r="M279" s="16">
        <v>100</v>
      </c>
      <c r="N279" s="16">
        <v>100</v>
      </c>
      <c r="O279" s="16">
        <v>100</v>
      </c>
      <c r="P279" s="10">
        <v>283.7</v>
      </c>
      <c r="Q279" s="10">
        <v>283.7</v>
      </c>
      <c r="R279" s="10">
        <v>0</v>
      </c>
      <c r="S279" s="10">
        <v>0</v>
      </c>
      <c r="T279" s="10">
        <v>0</v>
      </c>
      <c r="U279" s="34"/>
    </row>
    <row r="280" spans="1:21" ht="165.75">
      <c r="A280" s="6" t="s">
        <v>141</v>
      </c>
      <c r="B280" s="7" t="s">
        <v>423</v>
      </c>
      <c r="C280" s="7" t="s">
        <v>354</v>
      </c>
      <c r="D280" s="7" t="s">
        <v>322</v>
      </c>
      <c r="E280" s="7" t="s">
        <v>327</v>
      </c>
      <c r="F280" s="7" t="s">
        <v>424</v>
      </c>
      <c r="G280" s="7" t="s">
        <v>337</v>
      </c>
      <c r="H280" s="7" t="s">
        <v>677</v>
      </c>
      <c r="I280" s="7" t="s">
        <v>455</v>
      </c>
      <c r="J280" s="37" t="s">
        <v>678</v>
      </c>
      <c r="K280" s="15" t="s">
        <v>637</v>
      </c>
      <c r="L280" s="16">
        <v>100</v>
      </c>
      <c r="M280" s="16">
        <v>100</v>
      </c>
      <c r="N280" s="16">
        <v>100</v>
      </c>
      <c r="O280" s="16">
        <v>100</v>
      </c>
      <c r="P280" s="10">
        <v>0</v>
      </c>
      <c r="Q280" s="10">
        <v>2093.4</v>
      </c>
      <c r="R280" s="10">
        <v>0</v>
      </c>
      <c r="S280" s="10">
        <v>0</v>
      </c>
      <c r="T280" s="10">
        <v>0</v>
      </c>
      <c r="U280" s="34"/>
    </row>
    <row r="281" spans="1:21" ht="89.25">
      <c r="A281" s="6" t="s">
        <v>142</v>
      </c>
      <c r="B281" s="7" t="s">
        <v>423</v>
      </c>
      <c r="C281" s="7" t="s">
        <v>354</v>
      </c>
      <c r="D281" s="7" t="s">
        <v>322</v>
      </c>
      <c r="E281" s="7" t="s">
        <v>327</v>
      </c>
      <c r="F281" s="7" t="s">
        <v>424</v>
      </c>
      <c r="G281" s="7" t="s">
        <v>337</v>
      </c>
      <c r="H281" s="7" t="s">
        <v>56</v>
      </c>
      <c r="I281" s="7" t="s">
        <v>455</v>
      </c>
      <c r="J281" s="37" t="s">
        <v>59</v>
      </c>
      <c r="K281" s="15" t="s">
        <v>637</v>
      </c>
      <c r="L281" s="16">
        <v>100</v>
      </c>
      <c r="M281" s="16">
        <v>100</v>
      </c>
      <c r="N281" s="16">
        <v>100</v>
      </c>
      <c r="O281" s="16">
        <v>100</v>
      </c>
      <c r="P281" s="10">
        <v>467.21</v>
      </c>
      <c r="Q281" s="10">
        <v>467.3</v>
      </c>
      <c r="R281" s="10">
        <v>0</v>
      </c>
      <c r="S281" s="10">
        <v>0</v>
      </c>
      <c r="T281" s="10">
        <v>0</v>
      </c>
      <c r="U281" s="34"/>
    </row>
    <row r="282" spans="1:21" ht="51">
      <c r="A282" s="6" t="s">
        <v>143</v>
      </c>
      <c r="B282" s="7" t="s">
        <v>423</v>
      </c>
      <c r="C282" s="7" t="s">
        <v>354</v>
      </c>
      <c r="D282" s="7" t="s">
        <v>322</v>
      </c>
      <c r="E282" s="7" t="s">
        <v>327</v>
      </c>
      <c r="F282" s="7" t="s">
        <v>424</v>
      </c>
      <c r="G282" s="7" t="s">
        <v>337</v>
      </c>
      <c r="H282" s="7" t="s">
        <v>57</v>
      </c>
      <c r="I282" s="7" t="s">
        <v>455</v>
      </c>
      <c r="J282" s="37" t="s">
        <v>60</v>
      </c>
      <c r="K282" s="15" t="s">
        <v>637</v>
      </c>
      <c r="L282" s="16">
        <v>100</v>
      </c>
      <c r="M282" s="16">
        <v>100</v>
      </c>
      <c r="N282" s="16">
        <v>100</v>
      </c>
      <c r="O282" s="16">
        <v>100</v>
      </c>
      <c r="P282" s="10">
        <v>2484.4</v>
      </c>
      <c r="Q282" s="10">
        <v>2484.4</v>
      </c>
      <c r="R282" s="10">
        <v>0</v>
      </c>
      <c r="S282" s="10">
        <v>0</v>
      </c>
      <c r="T282" s="10">
        <v>0</v>
      </c>
      <c r="U282" s="34"/>
    </row>
    <row r="283" spans="1:25" s="12" customFormat="1" ht="40.5" customHeight="1">
      <c r="A283" s="6" t="s">
        <v>144</v>
      </c>
      <c r="B283" s="11" t="s">
        <v>423</v>
      </c>
      <c r="C283" s="11" t="s">
        <v>354</v>
      </c>
      <c r="D283" s="11" t="s">
        <v>371</v>
      </c>
      <c r="E283" s="11" t="s">
        <v>308</v>
      </c>
      <c r="F283" s="11" t="s">
        <v>310</v>
      </c>
      <c r="G283" s="11" t="s">
        <v>308</v>
      </c>
      <c r="H283" s="11" t="s">
        <v>311</v>
      </c>
      <c r="I283" s="11" t="s">
        <v>455</v>
      </c>
      <c r="J283" s="19" t="s">
        <v>215</v>
      </c>
      <c r="K283" s="17" t="s">
        <v>637</v>
      </c>
      <c r="L283" s="19"/>
      <c r="M283" s="19"/>
      <c r="N283" s="19"/>
      <c r="O283" s="19"/>
      <c r="P283" s="9">
        <f aca="true" t="shared" si="7" ref="P283:T284">P284</f>
        <v>-2677.8</v>
      </c>
      <c r="Q283" s="9">
        <f t="shared" si="7"/>
        <v>-2269.2</v>
      </c>
      <c r="R283" s="9">
        <f t="shared" si="7"/>
        <v>0</v>
      </c>
      <c r="S283" s="9">
        <f t="shared" si="7"/>
        <v>0</v>
      </c>
      <c r="T283" s="9">
        <f t="shared" si="7"/>
        <v>0</v>
      </c>
      <c r="U283" s="27"/>
      <c r="V283" s="27"/>
      <c r="W283" s="27"/>
      <c r="X283" s="27"/>
      <c r="Y283" s="27"/>
    </row>
    <row r="284" spans="1:20" ht="40.5" customHeight="1">
      <c r="A284" s="6" t="s">
        <v>145</v>
      </c>
      <c r="B284" s="8" t="s">
        <v>423</v>
      </c>
      <c r="C284" s="8" t="s">
        <v>354</v>
      </c>
      <c r="D284" s="8" t="s">
        <v>371</v>
      </c>
      <c r="E284" s="8" t="s">
        <v>308</v>
      </c>
      <c r="F284" s="8" t="s">
        <v>310</v>
      </c>
      <c r="G284" s="8" t="s">
        <v>337</v>
      </c>
      <c r="H284" s="8" t="s">
        <v>311</v>
      </c>
      <c r="I284" s="8" t="s">
        <v>455</v>
      </c>
      <c r="J284" s="16" t="s">
        <v>666</v>
      </c>
      <c r="K284" s="15" t="s">
        <v>637</v>
      </c>
      <c r="L284" s="16"/>
      <c r="M284" s="16"/>
      <c r="N284" s="16"/>
      <c r="O284" s="16"/>
      <c r="P284" s="10">
        <f t="shared" si="7"/>
        <v>-2677.8</v>
      </c>
      <c r="Q284" s="10">
        <f t="shared" si="7"/>
        <v>-2269.2</v>
      </c>
      <c r="R284" s="10">
        <f t="shared" si="7"/>
        <v>0</v>
      </c>
      <c r="S284" s="10">
        <f t="shared" si="7"/>
        <v>0</v>
      </c>
      <c r="T284" s="10">
        <f t="shared" si="7"/>
        <v>0</v>
      </c>
    </row>
    <row r="285" spans="1:20" ht="40.5" customHeight="1">
      <c r="A285" s="6" t="s">
        <v>680</v>
      </c>
      <c r="B285" s="8" t="s">
        <v>423</v>
      </c>
      <c r="C285" s="8" t="s">
        <v>354</v>
      </c>
      <c r="D285" s="8" t="s">
        <v>371</v>
      </c>
      <c r="E285" s="8" t="s">
        <v>407</v>
      </c>
      <c r="F285" s="8" t="s">
        <v>439</v>
      </c>
      <c r="G285" s="8" t="s">
        <v>337</v>
      </c>
      <c r="H285" s="8" t="s">
        <v>311</v>
      </c>
      <c r="I285" s="8" t="s">
        <v>455</v>
      </c>
      <c r="J285" s="16" t="s">
        <v>667</v>
      </c>
      <c r="K285" s="15" t="s">
        <v>637</v>
      </c>
      <c r="L285" s="16">
        <v>100</v>
      </c>
      <c r="M285" s="16">
        <v>100</v>
      </c>
      <c r="N285" s="16">
        <v>100</v>
      </c>
      <c r="O285" s="16">
        <v>100</v>
      </c>
      <c r="P285" s="10">
        <v>-2677.8</v>
      </c>
      <c r="Q285" s="10">
        <v>-2269.2</v>
      </c>
      <c r="R285" s="10">
        <v>0</v>
      </c>
      <c r="S285" s="10">
        <v>0</v>
      </c>
      <c r="T285" s="10">
        <v>0</v>
      </c>
    </row>
    <row r="286" spans="1:20" ht="12.75">
      <c r="A286" s="42" t="s">
        <v>309</v>
      </c>
      <c r="B286" s="43"/>
      <c r="C286" s="43"/>
      <c r="D286" s="43"/>
      <c r="E286" s="43"/>
      <c r="F286" s="43"/>
      <c r="G286" s="43"/>
      <c r="H286" s="43"/>
      <c r="I286" s="43"/>
      <c r="J286" s="44"/>
      <c r="K286" s="29"/>
      <c r="L286" s="29"/>
      <c r="M286" s="29"/>
      <c r="N286" s="29"/>
      <c r="O286" s="29"/>
      <c r="P286" s="9">
        <f>P181+P11</f>
        <v>1518860.0699999998</v>
      </c>
      <c r="Q286" s="9">
        <f>Q181+Q11</f>
        <v>2699874.01</v>
      </c>
      <c r="R286" s="9">
        <f>R181+R11</f>
        <v>2501834.5</v>
      </c>
      <c r="S286" s="9">
        <f>S181+S11</f>
        <v>2372400.2</v>
      </c>
      <c r="T286" s="9">
        <f>T181+T11</f>
        <v>2081241.5999999996</v>
      </c>
    </row>
  </sheetData>
  <sheetProtection/>
  <autoFilter ref="A10:Y286"/>
  <mergeCells count="20">
    <mergeCell ref="S7:S9"/>
    <mergeCell ref="T7:T9"/>
    <mergeCell ref="P6:P9"/>
    <mergeCell ref="O8:O9"/>
    <mergeCell ref="R7:R9"/>
    <mergeCell ref="A3:T3"/>
    <mergeCell ref="A6:A9"/>
    <mergeCell ref="B6:I7"/>
    <mergeCell ref="J6:J9"/>
    <mergeCell ref="K6:K9"/>
    <mergeCell ref="A286:J286"/>
    <mergeCell ref="B8:B9"/>
    <mergeCell ref="C8:G8"/>
    <mergeCell ref="N8:N9"/>
    <mergeCell ref="R6:T6"/>
    <mergeCell ref="L8:L9"/>
    <mergeCell ref="M8:M9"/>
    <mergeCell ref="H8:I8"/>
    <mergeCell ref="L6:O7"/>
    <mergeCell ref="Q6:Q9"/>
  </mergeCells>
  <printOptions/>
  <pageMargins left="0.1968503937007874" right="0.1968503937007874" top="0.1968503937007874" bottom="0.1968503937007874" header="0.15748031496062992" footer="0.5118110236220472"/>
  <pageSetup firstPageNumber="77" useFirstPageNumber="1" fitToHeight="4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user20</cp:lastModifiedBy>
  <cp:lastPrinted>2020-11-09T08:33:12Z</cp:lastPrinted>
  <dcterms:created xsi:type="dcterms:W3CDTF">2010-12-01T11:29:51Z</dcterms:created>
  <dcterms:modified xsi:type="dcterms:W3CDTF">2020-11-12T04:06:34Z</dcterms:modified>
  <cp:category/>
  <cp:version/>
  <cp:contentType/>
  <cp:contentStatus/>
</cp:coreProperties>
</file>