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2014-2018" sheetId="1" r:id="rId1"/>
  </sheets>
  <definedNames>
    <definedName name="_xlnm.Print_Area" localSheetId="0">'2014-2018'!$A$2:$H$142</definedName>
    <definedName name="_xlnm.Print_Area">#N/A</definedName>
    <definedName name="_xlnm.Print_Area_0" localSheetId="0">'2014-2018'!$A$2:$H$142</definedName>
    <definedName name="_xlnm.Print_Area_0_0" localSheetId="0">'2014-2018'!$A$2:$H$142</definedName>
    <definedName name="_xlnm.Print_Titles" localSheetId="0">'2014-2018'!$3:$3</definedName>
    <definedName name="_xlnm.Print_Titles_0" localSheetId="0">'2014-2018'!$3:$3</definedName>
    <definedName name="_xlnm.Print_Titles_0_0" localSheetId="0">'2014-2018'!$3:$3</definedName>
    <definedName name="_xlnm.Print_Titles" localSheetId="0">'2014-2018'!$3:$3</definedName>
    <definedName name="_xlnm.Print_Area" localSheetId="0">'2014-2018'!$A$2:$H$142</definedName>
  </definedNames>
  <calcPr fullCalcOnLoad="1"/>
</workbook>
</file>

<file path=xl/sharedStrings.xml><?xml version="1.0" encoding="utf-8"?>
<sst xmlns="http://schemas.openxmlformats.org/spreadsheetml/2006/main" count="147" uniqueCount="43">
  <si>
    <t xml:space="preserve">  Информация о налоговых и неналоговых платежах от муниципальных унитарных предприятий города Минусинска</t>
  </si>
  <si>
    <t>Вид налога</t>
  </si>
  <si>
    <t xml:space="preserve"> МУП      "Горводоканал"</t>
  </si>
  <si>
    <t>МУП   г.Минусинска     "Мингорхоз"</t>
  </si>
  <si>
    <t>МУП        "Земли города"</t>
  </si>
  <si>
    <t>ОАО "Амыл"</t>
  </si>
  <si>
    <t>ИТОГО</t>
  </si>
  <si>
    <t>2018 год</t>
  </si>
  <si>
    <t>2019 год</t>
  </si>
  <si>
    <t>2020 год</t>
  </si>
  <si>
    <t>2021 год</t>
  </si>
  <si>
    <t>Начислено за год, всего</t>
  </si>
  <si>
    <t>Уплачено за год</t>
  </si>
  <si>
    <t>НДС</t>
  </si>
  <si>
    <t>НДФЛ</t>
  </si>
  <si>
    <t xml:space="preserve">Налог на имущество </t>
  </si>
  <si>
    <t>Налог на прибыль</t>
  </si>
  <si>
    <t>Страховые взносы во внебюджетные фонды</t>
  </si>
  <si>
    <t>Единый налог на вмененный доход для отдельных видов деятельности</t>
  </si>
  <si>
    <t xml:space="preserve">Единый налог, взимаемый в связи с применением упрощенной системы налогообложения </t>
  </si>
  <si>
    <t>Плата за негативное воздействие на окружающую среду</t>
  </si>
  <si>
    <t>Транспортный налог</t>
  </si>
  <si>
    <t>Отчисления от чистой прибыли в местный бюджет</t>
  </si>
  <si>
    <t>Арендная плата за землю</t>
  </si>
  <si>
    <t>Прочие налоги</t>
  </si>
  <si>
    <t>Отчисления  в местный бюджет</t>
  </si>
  <si>
    <t>в том числе                     НДФЛ</t>
  </si>
  <si>
    <t>ЕНВД</t>
  </si>
  <si>
    <t>Плата за негативное воздействие</t>
  </si>
  <si>
    <t>Аренда земли</t>
  </si>
  <si>
    <t>Отчисление от чистой прибыли в местный бюджет</t>
  </si>
  <si>
    <t>в том числе                    НДФЛ</t>
  </si>
  <si>
    <t xml:space="preserve">в том числе                </t>
  </si>
  <si>
    <t xml:space="preserve">2021 год </t>
  </si>
  <si>
    <t xml:space="preserve">в том числе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</si>
  <si>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</si>
  <si>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Задолженность на 01.01.2019 года   (на начало года)</t>
  </si>
  <si>
    <t>2022 год</t>
  </si>
  <si>
    <t xml:space="preserve">2018 год </t>
  </si>
  <si>
    <t xml:space="preserve">2022 год </t>
  </si>
  <si>
    <t>Задолженность на 01.01.2019 года                                       ( на конец года)</t>
  </si>
  <si>
    <t>ЗАО "Минусинские городские электрические сети"</t>
  </si>
  <si>
    <t xml:space="preserve"> МУП "Рынок Заречный"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</si>
</sst>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3" fillId="33" borderId="10" xfId="0" applyFont="1" applyFill="1" applyBorder="1" applyAlignment="1">
      <alignment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wrapText="1"/>
    </xf>
    <xf numFmtId="164" fontId="6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vertical="top" wrapText="1"/>
    </xf>
    <xf numFmtId="164" fontId="5" fillId="35" borderId="10" xfId="0" applyNumberFormat="1" applyFont="1" applyFill="1" applyBorder="1" applyAlignment="1">
      <alignment horizontal="center" vertical="top" wrapText="1"/>
    </xf>
    <xf numFmtId="164" fontId="5" fillId="35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8" fillId="36" borderId="10" xfId="0" applyFont="1" applyFill="1" applyBorder="1" applyAlignment="1">
      <alignment horizontal="right" vertical="top" wrapText="1"/>
    </xf>
    <xf numFmtId="4" fontId="5" fillId="3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8.625" defaultRowHeight="12.75"/>
  <cols>
    <col min="1" max="1" width="24.25390625" style="1" customWidth="1"/>
    <col min="2" max="2" width="10.875" style="1" customWidth="1"/>
    <col min="3" max="3" width="16.125" style="1" customWidth="1"/>
    <col min="4" max="4" width="14.125" style="1" customWidth="1"/>
    <col min="5" max="5" width="10.625" style="1" customWidth="1"/>
    <col min="6" max="6" width="18.125" style="1" customWidth="1"/>
    <col min="7" max="7" width="10.375" style="1" customWidth="1"/>
    <col min="8" max="8" width="13.00390625" style="1" customWidth="1"/>
    <col min="9" max="9" width="10.875" style="1" customWidth="1"/>
    <col min="10" max="10" width="11.125" style="1" customWidth="1"/>
    <col min="11" max="11" width="10.875" style="1" customWidth="1"/>
    <col min="12" max="16384" width="8.625" style="1" customWidth="1"/>
  </cols>
  <sheetData>
    <row r="1" spans="1:11" ht="14.25">
      <c r="A1"/>
      <c r="B1"/>
      <c r="C1"/>
      <c r="D1"/>
      <c r="E1"/>
      <c r="F1"/>
      <c r="G1"/>
      <c r="H1"/>
      <c r="I1"/>
      <c r="J1"/>
      <c r="K1"/>
    </row>
    <row r="2" spans="1:11" ht="30" customHeight="1">
      <c r="A2" s="38" t="s">
        <v>0</v>
      </c>
      <c r="B2" s="38"/>
      <c r="C2" s="38"/>
      <c r="D2" s="38"/>
      <c r="E2" s="38"/>
      <c r="F2" s="38"/>
      <c r="G2" s="38"/>
      <c r="H2" s="38"/>
      <c r="I2"/>
      <c r="J2"/>
      <c r="K2"/>
    </row>
    <row r="3" spans="1:11" ht="68.25" customHeight="1">
      <c r="A3" s="36" t="s">
        <v>1</v>
      </c>
      <c r="B3" s="37" t="s">
        <v>42</v>
      </c>
      <c r="C3" s="35" t="s">
        <v>2</v>
      </c>
      <c r="D3" s="35" t="s">
        <v>3</v>
      </c>
      <c r="E3" s="35" t="s">
        <v>4</v>
      </c>
      <c r="F3" s="35" t="s">
        <v>41</v>
      </c>
      <c r="G3" s="35" t="s">
        <v>5</v>
      </c>
      <c r="H3" s="37" t="s">
        <v>6</v>
      </c>
      <c r="I3"/>
      <c r="J3"/>
      <c r="K3"/>
    </row>
    <row r="4" spans="1:11" ht="38.25">
      <c r="A4" s="2" t="s">
        <v>36</v>
      </c>
      <c r="B4" s="3"/>
      <c r="C4" s="4"/>
      <c r="D4" s="5"/>
      <c r="E4" s="5"/>
      <c r="F4" s="5"/>
      <c r="G4" s="5"/>
      <c r="H4" s="5"/>
      <c r="I4"/>
      <c r="J4"/>
      <c r="K4"/>
    </row>
    <row r="5" spans="1:11" ht="15">
      <c r="A5" s="6" t="s">
        <v>7</v>
      </c>
      <c r="B5" s="7">
        <v>886</v>
      </c>
      <c r="C5" s="8">
        <v>27004.4</v>
      </c>
      <c r="D5" s="8">
        <v>2046</v>
      </c>
      <c r="E5" s="9">
        <v>140.5</v>
      </c>
      <c r="F5" s="10">
        <v>0</v>
      </c>
      <c r="G5" s="10">
        <v>136.5</v>
      </c>
      <c r="H5" s="10">
        <f>B5+C5+D5+E5+F5+G5</f>
        <v>30213.4</v>
      </c>
      <c r="I5"/>
      <c r="J5" s="11"/>
      <c r="K5" s="11"/>
    </row>
    <row r="6" spans="1:11" ht="15">
      <c r="A6" s="6" t="s">
        <v>8</v>
      </c>
      <c r="B6" s="7">
        <v>1010</v>
      </c>
      <c r="C6" s="8">
        <v>31979.4</v>
      </c>
      <c r="D6" s="8">
        <v>5205</v>
      </c>
      <c r="E6" s="9">
        <v>213</v>
      </c>
      <c r="F6" s="10">
        <v>0</v>
      </c>
      <c r="G6" s="10">
        <v>106.9</v>
      </c>
      <c r="H6" s="10">
        <f>B6+C6+D6+E6+F6+G6</f>
        <v>38514.3</v>
      </c>
      <c r="I6"/>
      <c r="J6" s="11"/>
      <c r="K6" s="11"/>
    </row>
    <row r="7" spans="1:11" ht="15">
      <c r="A7" s="6" t="s">
        <v>9</v>
      </c>
      <c r="B7" s="7">
        <v>1034</v>
      </c>
      <c r="C7" s="8">
        <v>24343.4</v>
      </c>
      <c r="D7" s="8">
        <v>5565</v>
      </c>
      <c r="E7" s="9">
        <v>210</v>
      </c>
      <c r="F7" s="10">
        <v>0</v>
      </c>
      <c r="G7" s="10">
        <v>76.4</v>
      </c>
      <c r="H7" s="10">
        <f>B7+C7+D7+E7+F7+G7</f>
        <v>31228.800000000003</v>
      </c>
      <c r="I7"/>
      <c r="J7" s="11"/>
      <c r="K7" s="11"/>
    </row>
    <row r="8" spans="1:11" ht="15">
      <c r="A8" s="6" t="s">
        <v>10</v>
      </c>
      <c r="B8" s="7">
        <v>1184</v>
      </c>
      <c r="C8" s="8">
        <v>18162.4</v>
      </c>
      <c r="D8" s="8">
        <v>4600</v>
      </c>
      <c r="E8" s="9">
        <v>210</v>
      </c>
      <c r="F8" s="10">
        <v>0</v>
      </c>
      <c r="G8" s="10">
        <v>36.9</v>
      </c>
      <c r="H8" s="10">
        <f>B8+C8+D8+E8+F8+G8</f>
        <v>24193.300000000003</v>
      </c>
      <c r="I8"/>
      <c r="J8" s="11"/>
      <c r="K8" s="11"/>
    </row>
    <row r="9" spans="1:11" ht="15">
      <c r="A9" s="6" t="s">
        <v>37</v>
      </c>
      <c r="B9" s="7">
        <v>1243</v>
      </c>
      <c r="C9" s="8">
        <v>11662.4</v>
      </c>
      <c r="D9" s="8">
        <v>2300</v>
      </c>
      <c r="E9" s="9">
        <v>280</v>
      </c>
      <c r="F9" s="10">
        <v>0</v>
      </c>
      <c r="G9" s="10">
        <v>82.8</v>
      </c>
      <c r="H9" s="10">
        <f>B9+C9+D9+E9+F9+G9</f>
        <v>15568.199999999999</v>
      </c>
      <c r="I9"/>
      <c r="J9" s="11"/>
      <c r="K9" s="11"/>
    </row>
    <row r="10" spans="1:11" ht="28.5">
      <c r="A10" s="12" t="s">
        <v>11</v>
      </c>
      <c r="B10" s="13"/>
      <c r="C10" s="14"/>
      <c r="D10" s="14"/>
      <c r="E10" s="14"/>
      <c r="F10" s="14"/>
      <c r="G10" s="14"/>
      <c r="H10" s="14"/>
      <c r="I10"/>
      <c r="J10"/>
      <c r="K10"/>
    </row>
    <row r="11" spans="1:11" ht="15">
      <c r="A11" s="6" t="s">
        <v>7</v>
      </c>
      <c r="B11" s="7">
        <v>9279</v>
      </c>
      <c r="C11" s="8">
        <v>47051</v>
      </c>
      <c r="D11" s="8">
        <v>12760</v>
      </c>
      <c r="E11" s="8">
        <v>3083.8</v>
      </c>
      <c r="F11" s="8">
        <v>2543.74</v>
      </c>
      <c r="G11" s="8">
        <v>825.5</v>
      </c>
      <c r="H11" s="10">
        <f>B11+D11+E11+F11+C11+G11</f>
        <v>75543.04000000001</v>
      </c>
      <c r="I11"/>
      <c r="J11"/>
      <c r="K11"/>
    </row>
    <row r="12" spans="1:11" ht="15">
      <c r="A12" s="6" t="s">
        <v>8</v>
      </c>
      <c r="B12" s="7">
        <v>9122</v>
      </c>
      <c r="C12" s="8">
        <v>47963</v>
      </c>
      <c r="D12" s="8">
        <v>14038</v>
      </c>
      <c r="E12" s="8">
        <v>2947.8</v>
      </c>
      <c r="F12" s="8">
        <v>1877.69</v>
      </c>
      <c r="G12" s="8">
        <v>825.5</v>
      </c>
      <c r="H12" s="10">
        <f>B12+D12+E12+F12+C12+G12</f>
        <v>76773.98999999999</v>
      </c>
      <c r="I12"/>
      <c r="J12"/>
      <c r="K12"/>
    </row>
    <row r="13" spans="1:11" ht="15">
      <c r="A13" s="6" t="s">
        <v>9</v>
      </c>
      <c r="B13" s="7">
        <v>9486</v>
      </c>
      <c r="C13" s="8">
        <v>48184</v>
      </c>
      <c r="D13" s="8">
        <v>14600</v>
      </c>
      <c r="E13" s="8">
        <v>2947.8</v>
      </c>
      <c r="F13" s="8">
        <v>1877.69</v>
      </c>
      <c r="G13" s="8">
        <v>825.5</v>
      </c>
      <c r="H13" s="10">
        <f>B13+D13+E13+F13+C13+G13</f>
        <v>77920.98999999999</v>
      </c>
      <c r="I13"/>
      <c r="J13"/>
      <c r="K13"/>
    </row>
    <row r="14" spans="1:11" ht="15">
      <c r="A14" s="6" t="s">
        <v>10</v>
      </c>
      <c r="B14" s="7">
        <v>9865</v>
      </c>
      <c r="C14" s="8">
        <v>48885</v>
      </c>
      <c r="D14" s="8">
        <v>15184</v>
      </c>
      <c r="E14" s="8">
        <v>3017.8</v>
      </c>
      <c r="F14" s="8">
        <v>1877.69</v>
      </c>
      <c r="G14" s="8">
        <v>864.3</v>
      </c>
      <c r="H14" s="10">
        <f>B14+D14+E14+F14+C14+G14</f>
        <v>79693.79</v>
      </c>
      <c r="I14"/>
      <c r="J14"/>
      <c r="K14"/>
    </row>
    <row r="15" spans="1:11" ht="15">
      <c r="A15" s="6" t="s">
        <v>37</v>
      </c>
      <c r="B15" s="7">
        <v>10259</v>
      </c>
      <c r="C15" s="8">
        <v>49685</v>
      </c>
      <c r="D15" s="8">
        <v>15791</v>
      </c>
      <c r="E15" s="8">
        <v>3047.8</v>
      </c>
      <c r="F15" s="8">
        <v>1877.69</v>
      </c>
      <c r="G15" s="8">
        <v>847.4</v>
      </c>
      <c r="H15" s="10">
        <f>B15+D15+E15+F15+C15+G15</f>
        <v>81507.88999999998</v>
      </c>
      <c r="I15"/>
      <c r="J15"/>
      <c r="K15"/>
    </row>
    <row r="16" spans="1:11" ht="15">
      <c r="A16" s="12" t="s">
        <v>12</v>
      </c>
      <c r="B16" s="13"/>
      <c r="C16" s="14"/>
      <c r="D16" s="14"/>
      <c r="E16" s="14"/>
      <c r="F16" s="15"/>
      <c r="G16" s="15"/>
      <c r="H16" s="14"/>
      <c r="I16"/>
      <c r="J16"/>
      <c r="K16"/>
    </row>
    <row r="17" spans="1:11" ht="15">
      <c r="A17" s="6" t="s">
        <v>7</v>
      </c>
      <c r="B17" s="7">
        <v>9155</v>
      </c>
      <c r="C17" s="8">
        <v>42076</v>
      </c>
      <c r="D17" s="8">
        <v>9601</v>
      </c>
      <c r="E17" s="8">
        <v>3011.3</v>
      </c>
      <c r="F17" s="8">
        <v>2543.74</v>
      </c>
      <c r="G17" s="8">
        <v>855.1</v>
      </c>
      <c r="H17" s="10">
        <f>B17+D17+E17+F17+C17+G17</f>
        <v>67242.14000000001</v>
      </c>
      <c r="I17"/>
      <c r="J17" s="11"/>
      <c r="K17" s="11"/>
    </row>
    <row r="18" spans="1:11" ht="15">
      <c r="A18" s="6" t="s">
        <v>8</v>
      </c>
      <c r="B18" s="7">
        <v>9098</v>
      </c>
      <c r="C18" s="8">
        <v>55599</v>
      </c>
      <c r="D18" s="8">
        <v>13678</v>
      </c>
      <c r="E18" s="8">
        <v>2950.8</v>
      </c>
      <c r="F18" s="8">
        <v>1877.69</v>
      </c>
      <c r="G18" s="8">
        <v>856</v>
      </c>
      <c r="H18" s="10">
        <f>B18+D18+E18+F18+C18+G18</f>
        <v>84059.48999999999</v>
      </c>
      <c r="I18"/>
      <c r="J18" s="11"/>
      <c r="K18" s="11"/>
    </row>
    <row r="19" spans="1:11" ht="15">
      <c r="A19" s="6" t="s">
        <v>9</v>
      </c>
      <c r="B19" s="7">
        <v>9336</v>
      </c>
      <c r="C19" s="8">
        <v>54365</v>
      </c>
      <c r="D19" s="8">
        <v>15565</v>
      </c>
      <c r="E19" s="8">
        <v>2947.8</v>
      </c>
      <c r="F19" s="8">
        <v>1877.69</v>
      </c>
      <c r="G19" s="8">
        <v>865</v>
      </c>
      <c r="H19" s="10">
        <f>B19+D19+E19+F19+C19+G19</f>
        <v>84956.48999999999</v>
      </c>
      <c r="I19"/>
      <c r="J19" s="11"/>
      <c r="K19" s="11"/>
    </row>
    <row r="20" spans="1:11" ht="15">
      <c r="A20" s="6" t="s">
        <v>10</v>
      </c>
      <c r="B20" s="7">
        <v>9806</v>
      </c>
      <c r="C20" s="8">
        <v>55385</v>
      </c>
      <c r="D20" s="8">
        <v>17484</v>
      </c>
      <c r="E20" s="8">
        <v>2947.8</v>
      </c>
      <c r="F20" s="8">
        <v>1877.69</v>
      </c>
      <c r="G20" s="8">
        <v>818.4</v>
      </c>
      <c r="H20" s="10">
        <f>B20+D20+E20+F20+C20+G20</f>
        <v>88318.88999999998</v>
      </c>
      <c r="I20"/>
      <c r="J20" s="11"/>
      <c r="K20" s="11"/>
    </row>
    <row r="21" spans="1:11" ht="15">
      <c r="A21" s="6" t="s">
        <v>37</v>
      </c>
      <c r="B21" s="7">
        <v>10216</v>
      </c>
      <c r="C21" s="8">
        <v>55485</v>
      </c>
      <c r="D21" s="8">
        <v>17671</v>
      </c>
      <c r="E21" s="8">
        <v>3047.8</v>
      </c>
      <c r="F21" s="8">
        <v>1877.69</v>
      </c>
      <c r="G21" s="8">
        <v>844.1</v>
      </c>
      <c r="H21" s="10">
        <f>B21+D21+E21+F21+C21+G21</f>
        <v>89141.59</v>
      </c>
      <c r="I21"/>
      <c r="J21" s="11"/>
      <c r="K21" s="11"/>
    </row>
    <row r="22" spans="1:10" ht="18" customHeight="1">
      <c r="A22" s="16" t="s">
        <v>13</v>
      </c>
      <c r="B22" s="13"/>
      <c r="C22" s="14"/>
      <c r="D22" s="14"/>
      <c r="E22" s="14"/>
      <c r="F22" s="15"/>
      <c r="G22" s="15"/>
      <c r="H22" s="14"/>
      <c r="I22"/>
      <c r="J22"/>
    </row>
    <row r="23" spans="1:10" ht="15">
      <c r="A23" s="6" t="s">
        <v>7</v>
      </c>
      <c r="B23" s="7">
        <v>0</v>
      </c>
      <c r="C23" s="8">
        <v>27776</v>
      </c>
      <c r="D23" s="8">
        <v>0</v>
      </c>
      <c r="E23" s="10">
        <v>0</v>
      </c>
      <c r="F23" s="8">
        <v>1921.2</v>
      </c>
      <c r="G23" s="8">
        <v>0</v>
      </c>
      <c r="H23" s="10">
        <f>B23+D23+E23+F23+C23+G23</f>
        <v>29697.2</v>
      </c>
      <c r="I23"/>
      <c r="J23"/>
    </row>
    <row r="24" spans="1:10" ht="15">
      <c r="A24" s="6" t="s">
        <v>8</v>
      </c>
      <c r="B24" s="7">
        <v>0</v>
      </c>
      <c r="C24" s="8">
        <v>37000</v>
      </c>
      <c r="D24" s="8">
        <v>0</v>
      </c>
      <c r="E24" s="10">
        <v>0</v>
      </c>
      <c r="F24" s="8">
        <v>1172.35</v>
      </c>
      <c r="G24" s="8">
        <v>0</v>
      </c>
      <c r="H24" s="10">
        <f>B24+D24+E24+F24+C24+G24</f>
        <v>38172.35</v>
      </c>
      <c r="I24"/>
      <c r="J24"/>
    </row>
    <row r="25" spans="1:10" ht="15">
      <c r="A25" s="6" t="s">
        <v>9</v>
      </c>
      <c r="B25" s="7">
        <v>0</v>
      </c>
      <c r="C25" s="8">
        <v>38000</v>
      </c>
      <c r="D25" s="8">
        <v>0</v>
      </c>
      <c r="E25" s="10">
        <v>0</v>
      </c>
      <c r="F25" s="8">
        <v>1172.35</v>
      </c>
      <c r="G25" s="8">
        <v>0</v>
      </c>
      <c r="H25" s="10">
        <f>B25+D25+E25+F25+C25+G25</f>
        <v>39172.35</v>
      </c>
      <c r="I25"/>
      <c r="J25"/>
    </row>
    <row r="26" spans="1:10" ht="15">
      <c r="A26" s="6" t="s">
        <v>10</v>
      </c>
      <c r="B26" s="7">
        <v>0</v>
      </c>
      <c r="C26" s="8">
        <v>39000</v>
      </c>
      <c r="D26" s="8">
        <v>0</v>
      </c>
      <c r="E26" s="10">
        <v>0</v>
      </c>
      <c r="F26" s="8">
        <v>1172.35</v>
      </c>
      <c r="G26" s="8">
        <v>0</v>
      </c>
      <c r="H26" s="10">
        <f>B26+D26+E26+F26+C26+G26</f>
        <v>40172.35</v>
      </c>
      <c r="I26"/>
      <c r="J26"/>
    </row>
    <row r="27" spans="1:10" ht="15">
      <c r="A27" s="6" t="s">
        <v>37</v>
      </c>
      <c r="B27" s="7">
        <v>0</v>
      </c>
      <c r="C27" s="8">
        <v>39000</v>
      </c>
      <c r="D27" s="8">
        <v>0</v>
      </c>
      <c r="E27" s="10">
        <v>0</v>
      </c>
      <c r="F27" s="8">
        <v>1172.35</v>
      </c>
      <c r="G27" s="8">
        <v>0</v>
      </c>
      <c r="H27" s="10">
        <f>B27+D27+E27+F27+C27+G27</f>
        <v>40172.35</v>
      </c>
      <c r="I27"/>
      <c r="J27"/>
    </row>
    <row r="28" spans="1:10" ht="22.5" customHeight="1">
      <c r="A28" s="16" t="s">
        <v>14</v>
      </c>
      <c r="B28" s="13"/>
      <c r="C28" s="14"/>
      <c r="D28" s="14"/>
      <c r="E28" s="14"/>
      <c r="F28" s="15"/>
      <c r="G28" s="15"/>
      <c r="H28" s="14"/>
      <c r="I28"/>
      <c r="J28"/>
    </row>
    <row r="29" spans="1:10" ht="15">
      <c r="A29" s="6" t="s">
        <v>7</v>
      </c>
      <c r="B29" s="7">
        <v>1696</v>
      </c>
      <c r="C29" s="8">
        <v>10210</v>
      </c>
      <c r="D29" s="8">
        <v>1795</v>
      </c>
      <c r="E29" s="8">
        <v>827.7</v>
      </c>
      <c r="F29" s="8">
        <v>69.8</v>
      </c>
      <c r="G29" s="8">
        <v>229.6</v>
      </c>
      <c r="H29" s="10">
        <f>B29+D29+E29+F29+C29+G29</f>
        <v>14828.1</v>
      </c>
      <c r="I29"/>
      <c r="J29"/>
    </row>
    <row r="30" spans="1:10" ht="15">
      <c r="A30" s="6" t="s">
        <v>8</v>
      </c>
      <c r="B30" s="7">
        <v>1747</v>
      </c>
      <c r="C30" s="8">
        <v>15000</v>
      </c>
      <c r="D30" s="8">
        <v>3780</v>
      </c>
      <c r="E30" s="8">
        <v>820</v>
      </c>
      <c r="F30" s="8">
        <v>70.24</v>
      </c>
      <c r="G30" s="8">
        <v>252</v>
      </c>
      <c r="H30" s="10">
        <f>B30+D30+E30+F30+C30+G30</f>
        <v>21669.239999999998</v>
      </c>
      <c r="I30"/>
      <c r="J30"/>
    </row>
    <row r="31" spans="1:10" ht="15">
      <c r="A31" s="6" t="s">
        <v>9</v>
      </c>
      <c r="B31" s="7">
        <v>1817</v>
      </c>
      <c r="C31" s="8">
        <v>13000</v>
      </c>
      <c r="D31" s="8">
        <v>3874</v>
      </c>
      <c r="E31" s="8">
        <v>820</v>
      </c>
      <c r="F31" s="8">
        <v>70.24</v>
      </c>
      <c r="G31" s="8">
        <v>217</v>
      </c>
      <c r="H31" s="10">
        <f>B31+D31+E31+F31+C31+G31</f>
        <v>19798.239999999998</v>
      </c>
      <c r="I31"/>
      <c r="J31"/>
    </row>
    <row r="32" spans="1:10" ht="15">
      <c r="A32" s="6" t="s">
        <v>10</v>
      </c>
      <c r="B32" s="7">
        <v>1890</v>
      </c>
      <c r="C32" s="8">
        <v>11800</v>
      </c>
      <c r="D32" s="8">
        <v>5072</v>
      </c>
      <c r="E32" s="8">
        <v>820</v>
      </c>
      <c r="F32" s="8">
        <v>70.24</v>
      </c>
      <c r="G32" s="8">
        <v>232</v>
      </c>
      <c r="H32" s="10">
        <f>B32+D32+E32+F32+C32+G32</f>
        <v>19884.239999999998</v>
      </c>
      <c r="I32"/>
      <c r="J32"/>
    </row>
    <row r="33" spans="1:10" ht="15">
      <c r="A33" s="6" t="s">
        <v>37</v>
      </c>
      <c r="B33" s="7">
        <v>1965</v>
      </c>
      <c r="C33" s="8">
        <v>12000</v>
      </c>
      <c r="D33" s="8">
        <v>4381</v>
      </c>
      <c r="E33" s="8">
        <v>830</v>
      </c>
      <c r="F33" s="8">
        <v>70.24</v>
      </c>
      <c r="G33" s="8">
        <v>239.4</v>
      </c>
      <c r="H33" s="10">
        <f>B33+D33+E33+F33+C33+G33</f>
        <v>19485.64</v>
      </c>
      <c r="I33"/>
      <c r="J33"/>
    </row>
    <row r="34" spans="1:10" ht="22.5" customHeight="1">
      <c r="A34" s="16" t="s">
        <v>15</v>
      </c>
      <c r="B34" s="13"/>
      <c r="C34" s="14"/>
      <c r="D34" s="14"/>
      <c r="E34" s="14"/>
      <c r="F34" s="14"/>
      <c r="G34" s="14"/>
      <c r="H34" s="14"/>
      <c r="I34"/>
      <c r="J34"/>
    </row>
    <row r="35" spans="1:10" ht="15">
      <c r="A35" s="6" t="s">
        <v>7</v>
      </c>
      <c r="B35" s="7">
        <v>0</v>
      </c>
      <c r="C35" s="8">
        <v>721</v>
      </c>
      <c r="D35" s="8">
        <v>0</v>
      </c>
      <c r="E35" s="10">
        <v>0</v>
      </c>
      <c r="F35" s="8">
        <v>310.3</v>
      </c>
      <c r="G35" s="8">
        <v>0</v>
      </c>
      <c r="H35" s="10">
        <f>B35+D35+E35+F35+C35+G35</f>
        <v>1031.3</v>
      </c>
      <c r="I35"/>
      <c r="J35"/>
    </row>
    <row r="36" spans="1:10" ht="15">
      <c r="A36" s="6" t="s">
        <v>8</v>
      </c>
      <c r="B36" s="7">
        <v>0</v>
      </c>
      <c r="C36" s="8">
        <v>600</v>
      </c>
      <c r="D36" s="8">
        <v>0</v>
      </c>
      <c r="E36" s="10">
        <v>0</v>
      </c>
      <c r="F36" s="8">
        <v>380</v>
      </c>
      <c r="G36" s="8">
        <v>0</v>
      </c>
      <c r="H36" s="10">
        <f>B36+D36+E36+F36+C36+G36</f>
        <v>980</v>
      </c>
      <c r="I36"/>
      <c r="J36"/>
    </row>
    <row r="37" spans="1:10" ht="15">
      <c r="A37" s="6" t="s">
        <v>9</v>
      </c>
      <c r="B37" s="7">
        <v>0</v>
      </c>
      <c r="C37" s="8">
        <v>750</v>
      </c>
      <c r="D37" s="8">
        <v>0</v>
      </c>
      <c r="E37" s="10">
        <v>0</v>
      </c>
      <c r="F37" s="8">
        <v>380</v>
      </c>
      <c r="G37" s="8">
        <v>0</v>
      </c>
      <c r="H37" s="10">
        <f>B37+D37+E37+F37+C37+G37</f>
        <v>1130</v>
      </c>
      <c r="I37"/>
      <c r="J37"/>
    </row>
    <row r="38" spans="1:10" ht="15">
      <c r="A38" s="6" t="s">
        <v>10</v>
      </c>
      <c r="B38" s="7">
        <v>0</v>
      </c>
      <c r="C38" s="8">
        <v>650</v>
      </c>
      <c r="D38" s="8">
        <v>0</v>
      </c>
      <c r="E38" s="10">
        <v>0</v>
      </c>
      <c r="F38" s="8">
        <v>380</v>
      </c>
      <c r="G38" s="8">
        <v>0</v>
      </c>
      <c r="H38" s="10">
        <f>B38+D38+E38+F38+C38+G38</f>
        <v>1030</v>
      </c>
      <c r="I38"/>
      <c r="J38"/>
    </row>
    <row r="39" spans="1:10" ht="15">
      <c r="A39" s="6" t="s">
        <v>37</v>
      </c>
      <c r="B39" s="7">
        <v>0</v>
      </c>
      <c r="C39" s="8">
        <v>600</v>
      </c>
      <c r="D39" s="8">
        <v>0</v>
      </c>
      <c r="E39" s="10">
        <v>0</v>
      </c>
      <c r="F39" s="8">
        <v>380</v>
      </c>
      <c r="G39" s="8">
        <v>0</v>
      </c>
      <c r="H39" s="10">
        <f>B39+D39+E39+F39+C39+G39</f>
        <v>980</v>
      </c>
      <c r="I39"/>
      <c r="J39"/>
    </row>
    <row r="40" spans="1:10" ht="24.75" customHeight="1">
      <c r="A40" s="16" t="s">
        <v>16</v>
      </c>
      <c r="B40" s="13"/>
      <c r="C40" s="14"/>
      <c r="D40" s="14"/>
      <c r="E40" s="14"/>
      <c r="F40" s="14"/>
      <c r="G40" s="14"/>
      <c r="H40" s="14"/>
      <c r="I40"/>
      <c r="J40"/>
    </row>
    <row r="41" spans="1:10" ht="15">
      <c r="A41" s="6" t="s">
        <v>7</v>
      </c>
      <c r="B41" s="7">
        <v>0</v>
      </c>
      <c r="C41" s="8">
        <v>1573</v>
      </c>
      <c r="D41" s="8">
        <v>0</v>
      </c>
      <c r="E41" s="10">
        <v>0</v>
      </c>
      <c r="F41" s="10">
        <v>0</v>
      </c>
      <c r="G41" s="10">
        <v>0</v>
      </c>
      <c r="H41" s="10">
        <f>B41+C41+D41+E41+F41+G41</f>
        <v>1573</v>
      </c>
      <c r="I41"/>
      <c r="J41"/>
    </row>
    <row r="42" spans="1:10" ht="15">
      <c r="A42" s="6" t="s">
        <v>8</v>
      </c>
      <c r="B42" s="7">
        <v>0</v>
      </c>
      <c r="C42" s="8">
        <v>1564</v>
      </c>
      <c r="D42" s="8">
        <v>0</v>
      </c>
      <c r="E42" s="10">
        <v>0</v>
      </c>
      <c r="F42" s="10">
        <v>0</v>
      </c>
      <c r="G42" s="10">
        <v>0</v>
      </c>
      <c r="H42" s="10">
        <f>B42+C42+D42+E42+F42+G42</f>
        <v>1564</v>
      </c>
      <c r="I42"/>
      <c r="J42"/>
    </row>
    <row r="43" spans="1:10" ht="15">
      <c r="A43" s="6" t="s">
        <v>9</v>
      </c>
      <c r="B43" s="7">
        <v>0</v>
      </c>
      <c r="C43" s="8">
        <v>300</v>
      </c>
      <c r="D43" s="8">
        <v>0</v>
      </c>
      <c r="E43" s="10">
        <v>0</v>
      </c>
      <c r="F43" s="10">
        <v>0</v>
      </c>
      <c r="G43" s="10">
        <v>0</v>
      </c>
      <c r="H43" s="10">
        <f>B43+C43+D43+E43+F43+G43</f>
        <v>300</v>
      </c>
      <c r="I43"/>
      <c r="J43"/>
    </row>
    <row r="44" spans="1:10" ht="15">
      <c r="A44" s="6" t="s">
        <v>10</v>
      </c>
      <c r="B44" s="7">
        <v>0</v>
      </c>
      <c r="C44" s="8">
        <v>650</v>
      </c>
      <c r="D44" s="8">
        <v>0</v>
      </c>
      <c r="E44" s="10">
        <v>0</v>
      </c>
      <c r="F44" s="10">
        <v>0</v>
      </c>
      <c r="G44" s="10">
        <v>0</v>
      </c>
      <c r="H44" s="10">
        <f>B44+C44+D44+E44+F44+G44</f>
        <v>650</v>
      </c>
      <c r="I44"/>
      <c r="J44"/>
    </row>
    <row r="45" spans="1:10" ht="15">
      <c r="A45" s="6" t="s">
        <v>37</v>
      </c>
      <c r="B45" s="7">
        <v>0</v>
      </c>
      <c r="C45" s="8">
        <v>600</v>
      </c>
      <c r="D45" s="8">
        <v>0</v>
      </c>
      <c r="E45" s="10">
        <v>0</v>
      </c>
      <c r="F45" s="10">
        <v>0</v>
      </c>
      <c r="G45" s="10">
        <v>0</v>
      </c>
      <c r="H45" s="10">
        <f>B45+C45+D45+E45+F45+G45</f>
        <v>600</v>
      </c>
      <c r="I45"/>
      <c r="J45"/>
    </row>
    <row r="46" spans="1:10" ht="35.25" customHeight="1">
      <c r="A46" s="16" t="s">
        <v>17</v>
      </c>
      <c r="B46" s="13"/>
      <c r="C46" s="14"/>
      <c r="D46" s="14"/>
      <c r="E46" s="14"/>
      <c r="F46" s="14"/>
      <c r="G46" s="14"/>
      <c r="H46" s="14"/>
      <c r="I46"/>
      <c r="J46"/>
    </row>
    <row r="47" spans="1:10" ht="15">
      <c r="A47" s="6" t="s">
        <v>7</v>
      </c>
      <c r="B47" s="7">
        <v>3983</v>
      </c>
      <c r="C47" s="8">
        <v>26607</v>
      </c>
      <c r="D47" s="8">
        <v>6633</v>
      </c>
      <c r="E47" s="8">
        <v>1954.3</v>
      </c>
      <c r="F47" s="8">
        <v>160.2</v>
      </c>
      <c r="G47" s="8">
        <v>540</v>
      </c>
      <c r="H47" s="10">
        <f>B47+C47+D47+E47+F47+G47</f>
        <v>39877.5</v>
      </c>
      <c r="I47"/>
      <c r="J47"/>
    </row>
    <row r="48" spans="1:10" ht="15">
      <c r="A48" s="6" t="s">
        <v>8</v>
      </c>
      <c r="B48" s="7">
        <v>4096</v>
      </c>
      <c r="C48" s="8">
        <v>26500</v>
      </c>
      <c r="D48" s="8">
        <v>9617</v>
      </c>
      <c r="E48" s="8">
        <v>1900</v>
      </c>
      <c r="F48" s="8">
        <v>156.75</v>
      </c>
      <c r="G48" s="8">
        <v>518.5</v>
      </c>
      <c r="H48" s="10">
        <f>B48+C48+D48+E48+F48+G48</f>
        <v>42788.25</v>
      </c>
      <c r="I48"/>
      <c r="J48"/>
    </row>
    <row r="49" spans="1:10" ht="15">
      <c r="A49" s="6" t="s">
        <v>9</v>
      </c>
      <c r="B49" s="7">
        <v>4260</v>
      </c>
      <c r="C49" s="8">
        <v>29000</v>
      </c>
      <c r="D49" s="8">
        <v>9967</v>
      </c>
      <c r="E49" s="8">
        <v>1900</v>
      </c>
      <c r="F49" s="8">
        <v>156.75</v>
      </c>
      <c r="G49" s="8">
        <v>262.5</v>
      </c>
      <c r="H49" s="10">
        <f>B49+C49+D49+E49+F49+G49</f>
        <v>45546.25</v>
      </c>
      <c r="I49"/>
      <c r="J49"/>
    </row>
    <row r="50" spans="1:10" ht="15">
      <c r="A50" s="6" t="s">
        <v>10</v>
      </c>
      <c r="B50" s="7">
        <v>4430</v>
      </c>
      <c r="C50" s="8">
        <v>30000</v>
      </c>
      <c r="D50" s="8">
        <v>10566</v>
      </c>
      <c r="E50" s="8">
        <v>1900</v>
      </c>
      <c r="F50" s="8">
        <v>156.75</v>
      </c>
      <c r="G50" s="8">
        <v>501</v>
      </c>
      <c r="H50" s="10">
        <f>B50+C50+D50+E50+F50+G50</f>
        <v>47553.75</v>
      </c>
      <c r="I50"/>
      <c r="J50"/>
    </row>
    <row r="51" spans="1:10" ht="15">
      <c r="A51" s="6" t="s">
        <v>37</v>
      </c>
      <c r="B51" s="7">
        <v>4607</v>
      </c>
      <c r="C51" s="8">
        <v>30000</v>
      </c>
      <c r="D51" s="8">
        <v>10781</v>
      </c>
      <c r="E51" s="8">
        <v>1920</v>
      </c>
      <c r="F51" s="8">
        <v>156.75</v>
      </c>
      <c r="G51" s="8">
        <v>518.1</v>
      </c>
      <c r="H51" s="10">
        <f>B51+C51+D51+E51+F51+G51</f>
        <v>47982.85</v>
      </c>
      <c r="I51"/>
      <c r="J51"/>
    </row>
    <row r="52" spans="1:10" ht="62.25" customHeight="1">
      <c r="A52" s="16" t="s">
        <v>18</v>
      </c>
      <c r="B52" s="13"/>
      <c r="C52" s="14"/>
      <c r="D52" s="14"/>
      <c r="E52" s="14"/>
      <c r="F52" s="14"/>
      <c r="G52" s="14"/>
      <c r="H52" s="14"/>
      <c r="I52"/>
      <c r="J52"/>
    </row>
    <row r="53" spans="1:10" ht="15">
      <c r="A53" s="6" t="s">
        <v>7</v>
      </c>
      <c r="B53" s="7">
        <v>0</v>
      </c>
      <c r="C53" s="10">
        <v>0</v>
      </c>
      <c r="D53" s="10">
        <v>0</v>
      </c>
      <c r="E53" s="10">
        <v>0</v>
      </c>
      <c r="F53" s="10">
        <v>0</v>
      </c>
      <c r="G53" s="10">
        <v>4.9</v>
      </c>
      <c r="H53" s="10">
        <f>B53+C53+D53+E53+F53+G53</f>
        <v>4.9</v>
      </c>
      <c r="I53"/>
      <c r="J53"/>
    </row>
    <row r="54" spans="1:10" ht="15">
      <c r="A54" s="6" t="s">
        <v>8</v>
      </c>
      <c r="B54" s="7">
        <v>0</v>
      </c>
      <c r="C54" s="10">
        <v>0</v>
      </c>
      <c r="D54" s="10">
        <v>0</v>
      </c>
      <c r="E54" s="10">
        <v>0</v>
      </c>
      <c r="F54" s="10">
        <v>0</v>
      </c>
      <c r="G54" s="10">
        <v>4.9</v>
      </c>
      <c r="H54" s="10">
        <f>B54+C54+D54+E54+F54+G54</f>
        <v>4.9</v>
      </c>
      <c r="I54"/>
      <c r="J54"/>
    </row>
    <row r="55" spans="1:10" ht="15">
      <c r="A55" s="6" t="s">
        <v>9</v>
      </c>
      <c r="B55" s="7">
        <v>0</v>
      </c>
      <c r="C55" s="10">
        <v>0</v>
      </c>
      <c r="D55" s="10">
        <v>0</v>
      </c>
      <c r="E55" s="10">
        <v>0</v>
      </c>
      <c r="F55" s="10">
        <v>0</v>
      </c>
      <c r="G55" s="10">
        <v>4.9</v>
      </c>
      <c r="H55" s="10">
        <f>B55+C55+D55+E55+F55+G55</f>
        <v>4.9</v>
      </c>
      <c r="I55"/>
      <c r="J55"/>
    </row>
    <row r="56" spans="1:10" ht="15">
      <c r="A56" s="6" t="s">
        <v>10</v>
      </c>
      <c r="B56" s="7">
        <v>0</v>
      </c>
      <c r="C56" s="10">
        <v>0</v>
      </c>
      <c r="D56" s="10">
        <v>0</v>
      </c>
      <c r="E56" s="10">
        <v>0</v>
      </c>
      <c r="F56" s="10">
        <v>0</v>
      </c>
      <c r="G56" s="10">
        <v>4.9</v>
      </c>
      <c r="H56" s="10">
        <f>B56+C56+D56+E56+F56+G56</f>
        <v>4.9</v>
      </c>
      <c r="I56"/>
      <c r="J56"/>
    </row>
    <row r="57" spans="1:10" ht="15">
      <c r="A57" s="6" t="s">
        <v>37</v>
      </c>
      <c r="B57" s="7">
        <v>0</v>
      </c>
      <c r="C57" s="10">
        <v>0</v>
      </c>
      <c r="D57" s="10">
        <v>0</v>
      </c>
      <c r="E57" s="10">
        <v>0</v>
      </c>
      <c r="F57" s="10">
        <v>0</v>
      </c>
      <c r="G57" s="10">
        <v>5</v>
      </c>
      <c r="H57" s="10">
        <f>B57+C57+D57+E57+F57+G57</f>
        <v>5</v>
      </c>
      <c r="I57"/>
      <c r="J57"/>
    </row>
    <row r="58" spans="1:10" ht="69" customHeight="1">
      <c r="A58" s="16" t="s">
        <v>19</v>
      </c>
      <c r="B58" s="13"/>
      <c r="C58" s="14"/>
      <c r="D58" s="14"/>
      <c r="E58" s="14"/>
      <c r="F58" s="14"/>
      <c r="G58" s="14"/>
      <c r="H58" s="14"/>
      <c r="I58"/>
      <c r="J58"/>
    </row>
    <row r="59" spans="1:10" ht="15">
      <c r="A59" s="6" t="s">
        <v>7</v>
      </c>
      <c r="B59" s="7">
        <v>1354</v>
      </c>
      <c r="C59" s="10">
        <v>0</v>
      </c>
      <c r="D59" s="10">
        <v>876</v>
      </c>
      <c r="E59" s="8">
        <v>137.2</v>
      </c>
      <c r="F59" s="10">
        <v>0</v>
      </c>
      <c r="G59" s="10">
        <v>36</v>
      </c>
      <c r="H59" s="10">
        <f>B59+C59+D59+E59+F59+G59</f>
        <v>2403.2</v>
      </c>
      <c r="I59"/>
      <c r="J59"/>
    </row>
    <row r="60" spans="1:10" ht="15">
      <c r="A60" s="6" t="s">
        <v>8</v>
      </c>
      <c r="B60" s="7">
        <v>1390</v>
      </c>
      <c r="C60" s="10">
        <v>0</v>
      </c>
      <c r="D60" s="10">
        <v>0</v>
      </c>
      <c r="E60" s="8">
        <v>124.4</v>
      </c>
      <c r="F60" s="10">
        <v>0</v>
      </c>
      <c r="G60" s="10">
        <v>36</v>
      </c>
      <c r="H60" s="10">
        <f>B60+C60+D60+E60+F60+G60</f>
        <v>1550.4</v>
      </c>
      <c r="I60"/>
      <c r="J60"/>
    </row>
    <row r="61" spans="1:10" ht="15">
      <c r="A61" s="6" t="s">
        <v>9</v>
      </c>
      <c r="B61" s="7">
        <v>1446</v>
      </c>
      <c r="C61" s="10">
        <v>0</v>
      </c>
      <c r="D61" s="10">
        <v>0</v>
      </c>
      <c r="E61" s="8">
        <v>150</v>
      </c>
      <c r="F61" s="10">
        <v>0</v>
      </c>
      <c r="G61" s="10">
        <v>36</v>
      </c>
      <c r="H61" s="10">
        <f>B61+C61+D61+E61+F61+G61</f>
        <v>1632</v>
      </c>
      <c r="I61"/>
      <c r="J61"/>
    </row>
    <row r="62" spans="1:10" ht="15">
      <c r="A62" s="6" t="s">
        <v>10</v>
      </c>
      <c r="B62" s="7">
        <v>1503</v>
      </c>
      <c r="C62" s="10">
        <v>0</v>
      </c>
      <c r="D62" s="10">
        <v>0</v>
      </c>
      <c r="E62" s="8">
        <v>150</v>
      </c>
      <c r="F62" s="10">
        <v>0</v>
      </c>
      <c r="G62" s="10">
        <v>36</v>
      </c>
      <c r="H62" s="10">
        <f>B62+C62+D62+E62+F62+G62</f>
        <v>1689</v>
      </c>
      <c r="I62"/>
      <c r="J62"/>
    </row>
    <row r="63" spans="1:10" ht="15">
      <c r="A63" s="6" t="s">
        <v>37</v>
      </c>
      <c r="B63" s="7">
        <v>1564</v>
      </c>
      <c r="C63" s="10">
        <v>0</v>
      </c>
      <c r="D63" s="10">
        <v>550</v>
      </c>
      <c r="E63" s="8">
        <v>200</v>
      </c>
      <c r="F63" s="10">
        <v>0</v>
      </c>
      <c r="G63" s="10">
        <v>36</v>
      </c>
      <c r="H63" s="10">
        <f>B63+C63+D63+E63+F63+G63</f>
        <v>2350</v>
      </c>
      <c r="I63"/>
      <c r="J63"/>
    </row>
    <row r="64" spans="1:10" ht="33.75" customHeight="1">
      <c r="A64" s="16" t="s">
        <v>20</v>
      </c>
      <c r="B64" s="13"/>
      <c r="C64" s="14"/>
      <c r="D64" s="14"/>
      <c r="E64" s="14"/>
      <c r="F64" s="14"/>
      <c r="G64" s="14"/>
      <c r="H64" s="14"/>
      <c r="I64"/>
      <c r="J64"/>
    </row>
    <row r="65" spans="1:10" ht="15">
      <c r="A65" s="6" t="s">
        <v>7</v>
      </c>
      <c r="B65" s="7">
        <v>20</v>
      </c>
      <c r="C65" s="8">
        <v>0</v>
      </c>
      <c r="D65" s="8">
        <v>74</v>
      </c>
      <c r="E65" s="8">
        <v>0</v>
      </c>
      <c r="F65" s="10">
        <v>0</v>
      </c>
      <c r="G65" s="10">
        <v>0</v>
      </c>
      <c r="H65" s="10">
        <f>B65+C65+D65+E65+F65+G65</f>
        <v>94</v>
      </c>
      <c r="I65"/>
      <c r="J65"/>
    </row>
    <row r="66" spans="1:10" ht="15">
      <c r="A66" s="6" t="s">
        <v>8</v>
      </c>
      <c r="B66" s="7">
        <v>25</v>
      </c>
      <c r="C66" s="8">
        <v>270</v>
      </c>
      <c r="D66" s="8">
        <v>58</v>
      </c>
      <c r="E66" s="8">
        <v>0</v>
      </c>
      <c r="F66" s="10">
        <v>0</v>
      </c>
      <c r="G66" s="10">
        <v>0</v>
      </c>
      <c r="H66" s="10">
        <f>B66+C66+D66+E66+F66+G66</f>
        <v>353</v>
      </c>
      <c r="I66"/>
      <c r="J66"/>
    </row>
    <row r="67" spans="1:10" ht="15">
      <c r="A67" s="6" t="s">
        <v>9</v>
      </c>
      <c r="B67" s="7">
        <v>26</v>
      </c>
      <c r="C67" s="8">
        <v>500</v>
      </c>
      <c r="D67" s="8">
        <v>1492</v>
      </c>
      <c r="E67" s="8">
        <v>0</v>
      </c>
      <c r="F67" s="10">
        <v>0</v>
      </c>
      <c r="G67" s="10">
        <v>0</v>
      </c>
      <c r="H67" s="10">
        <f>B67+C67+D67+E67+F67+G67</f>
        <v>2018</v>
      </c>
      <c r="I67"/>
      <c r="J67"/>
    </row>
    <row r="68" spans="1:10" ht="15">
      <c r="A68" s="6" t="s">
        <v>10</v>
      </c>
      <c r="B68" s="7">
        <v>27</v>
      </c>
      <c r="C68" s="8">
        <v>1500</v>
      </c>
      <c r="D68" s="8">
        <v>1494</v>
      </c>
      <c r="E68" s="8">
        <v>0</v>
      </c>
      <c r="F68" s="10">
        <v>0</v>
      </c>
      <c r="G68" s="10">
        <v>0</v>
      </c>
      <c r="H68" s="10">
        <f>B68+C68+D68+E68+F68+G68</f>
        <v>3021</v>
      </c>
      <c r="I68"/>
      <c r="J68"/>
    </row>
    <row r="69" spans="1:10" ht="15">
      <c r="A69" s="6" t="s">
        <v>37</v>
      </c>
      <c r="B69" s="7">
        <v>28</v>
      </c>
      <c r="C69" s="8">
        <v>1500</v>
      </c>
      <c r="D69" s="8">
        <v>1497</v>
      </c>
      <c r="E69" s="8">
        <v>0</v>
      </c>
      <c r="F69" s="10">
        <v>0</v>
      </c>
      <c r="G69" s="10">
        <v>0</v>
      </c>
      <c r="H69" s="10">
        <f>B69+C69+D69+E69+F69+G69</f>
        <v>3025</v>
      </c>
      <c r="I69"/>
      <c r="J69"/>
    </row>
    <row r="70" spans="1:10" ht="15">
      <c r="A70" s="16" t="s">
        <v>21</v>
      </c>
      <c r="B70" s="13"/>
      <c r="C70" s="14"/>
      <c r="D70" s="14"/>
      <c r="E70" s="14"/>
      <c r="F70" s="14"/>
      <c r="G70" s="14"/>
      <c r="H70" s="14"/>
      <c r="I70"/>
      <c r="J70"/>
    </row>
    <row r="71" spans="1:10" ht="15">
      <c r="A71" s="6" t="s">
        <v>7</v>
      </c>
      <c r="B71" s="7">
        <v>2</v>
      </c>
      <c r="C71" s="8">
        <v>79</v>
      </c>
      <c r="D71" s="8">
        <v>223</v>
      </c>
      <c r="E71" s="10">
        <v>0</v>
      </c>
      <c r="F71" s="10">
        <v>0</v>
      </c>
      <c r="G71" s="10">
        <v>0</v>
      </c>
      <c r="H71" s="10">
        <f>B71+C71+D71+E71+F71+G71</f>
        <v>304</v>
      </c>
      <c r="I71"/>
      <c r="J71"/>
    </row>
    <row r="72" spans="1:10" ht="15">
      <c r="A72" s="6" t="s">
        <v>8</v>
      </c>
      <c r="B72" s="7">
        <v>2</v>
      </c>
      <c r="C72" s="8">
        <v>120</v>
      </c>
      <c r="D72" s="8">
        <v>232</v>
      </c>
      <c r="E72" s="10">
        <v>0</v>
      </c>
      <c r="F72" s="10">
        <v>0</v>
      </c>
      <c r="G72" s="10">
        <v>0</v>
      </c>
      <c r="H72" s="10">
        <f>B72+C72+D72+E72+F72+G72</f>
        <v>354</v>
      </c>
      <c r="I72"/>
      <c r="J72"/>
    </row>
    <row r="73" spans="1:10" ht="15">
      <c r="A73" s="6" t="s">
        <v>9</v>
      </c>
      <c r="B73" s="7">
        <v>2</v>
      </c>
      <c r="C73" s="8">
        <v>115</v>
      </c>
      <c r="D73" s="8">
        <v>352</v>
      </c>
      <c r="E73" s="10">
        <v>0</v>
      </c>
      <c r="F73" s="10">
        <v>0</v>
      </c>
      <c r="G73" s="10">
        <v>0</v>
      </c>
      <c r="H73" s="10">
        <f>B73+C73+D73+E73+F73+G73</f>
        <v>469</v>
      </c>
      <c r="I73"/>
      <c r="J73"/>
    </row>
    <row r="74" spans="1:10" ht="15">
      <c r="A74" s="6" t="s">
        <v>10</v>
      </c>
      <c r="B74" s="7">
        <v>2</v>
      </c>
      <c r="C74" s="8">
        <v>85</v>
      </c>
      <c r="D74" s="8">
        <v>462</v>
      </c>
      <c r="E74" s="10">
        <v>0</v>
      </c>
      <c r="F74" s="10">
        <v>0</v>
      </c>
      <c r="G74" s="10">
        <v>0</v>
      </c>
      <c r="H74" s="10">
        <f>B74+C74+D74+E74+F74+G74</f>
        <v>549</v>
      </c>
      <c r="I74"/>
      <c r="J74"/>
    </row>
    <row r="75" spans="1:10" ht="15">
      <c r="A75" s="6" t="s">
        <v>37</v>
      </c>
      <c r="B75" s="7">
        <v>2</v>
      </c>
      <c r="C75" s="8">
        <v>85</v>
      </c>
      <c r="D75" s="8">
        <v>272</v>
      </c>
      <c r="E75" s="10">
        <v>0</v>
      </c>
      <c r="F75" s="10">
        <v>0</v>
      </c>
      <c r="G75" s="10">
        <v>0</v>
      </c>
      <c r="H75" s="10">
        <f>B75+C75+D75+E75+F75+G75</f>
        <v>359</v>
      </c>
      <c r="I75"/>
      <c r="J75"/>
    </row>
    <row r="76" spans="1:10" ht="48" customHeight="1">
      <c r="A76" s="16" t="s">
        <v>22</v>
      </c>
      <c r="B76" s="13"/>
      <c r="C76" s="14"/>
      <c r="D76" s="14"/>
      <c r="E76" s="14"/>
      <c r="F76" s="14"/>
      <c r="G76" s="14"/>
      <c r="H76" s="14"/>
      <c r="I76"/>
      <c r="J76"/>
    </row>
    <row r="77" spans="1:10" ht="15">
      <c r="A77" s="6" t="s">
        <v>7</v>
      </c>
      <c r="B77" s="17">
        <v>904</v>
      </c>
      <c r="C77" s="8">
        <v>0</v>
      </c>
      <c r="D77" s="8">
        <v>0</v>
      </c>
      <c r="E77" s="8">
        <v>74.3</v>
      </c>
      <c r="F77" s="17">
        <v>0</v>
      </c>
      <c r="G77" s="17">
        <v>0</v>
      </c>
      <c r="H77" s="17">
        <f>B77+C77+D77+E77+F77+G77</f>
        <v>978.3</v>
      </c>
      <c r="I77"/>
      <c r="J77"/>
    </row>
    <row r="78" spans="1:10" ht="15">
      <c r="A78" s="6" t="s">
        <v>8</v>
      </c>
      <c r="B78" s="17">
        <v>602.3</v>
      </c>
      <c r="C78" s="8">
        <v>0</v>
      </c>
      <c r="D78" s="8">
        <v>0</v>
      </c>
      <c r="E78" s="8">
        <v>88.6</v>
      </c>
      <c r="F78" s="17">
        <v>0</v>
      </c>
      <c r="G78" s="17">
        <v>0</v>
      </c>
      <c r="H78" s="17">
        <f>B78+C78+D78+E78+F78+G78</f>
        <v>690.9</v>
      </c>
      <c r="I78" s="11"/>
      <c r="J78"/>
    </row>
    <row r="79" spans="1:10" ht="15">
      <c r="A79" s="6" t="s">
        <v>9</v>
      </c>
      <c r="B79" s="17">
        <v>542</v>
      </c>
      <c r="C79" s="8">
        <v>50</v>
      </c>
      <c r="D79" s="8">
        <v>19</v>
      </c>
      <c r="E79" s="8">
        <v>80</v>
      </c>
      <c r="F79" s="17">
        <v>0</v>
      </c>
      <c r="G79" s="17">
        <v>0</v>
      </c>
      <c r="H79" s="17">
        <f>B79+C79+D79+E79+F79+G79</f>
        <v>691</v>
      </c>
      <c r="J79"/>
    </row>
    <row r="80" spans="1:10" ht="15">
      <c r="A80" s="6" t="s">
        <v>10</v>
      </c>
      <c r="B80" s="17">
        <v>672</v>
      </c>
      <c r="C80" s="8">
        <v>50</v>
      </c>
      <c r="D80" s="8">
        <v>20</v>
      </c>
      <c r="E80" s="8">
        <v>100</v>
      </c>
      <c r="F80" s="17">
        <v>0</v>
      </c>
      <c r="G80" s="17">
        <v>0</v>
      </c>
      <c r="H80" s="17">
        <f>B80+C80+D80+E80+F80+G80</f>
        <v>842</v>
      </c>
      <c r="J80"/>
    </row>
    <row r="81" spans="1:10" ht="15">
      <c r="A81" s="6" t="s">
        <v>37</v>
      </c>
      <c r="B81" s="17">
        <v>729</v>
      </c>
      <c r="C81" s="8">
        <v>50</v>
      </c>
      <c r="D81" s="8">
        <v>25</v>
      </c>
      <c r="E81" s="8">
        <v>100</v>
      </c>
      <c r="F81" s="17">
        <v>0</v>
      </c>
      <c r="G81" s="17">
        <v>0</v>
      </c>
      <c r="H81" s="17">
        <f>B81+C81+D81+E81+F81+G81</f>
        <v>904</v>
      </c>
      <c r="J81"/>
    </row>
    <row r="82" spans="1:10" ht="30">
      <c r="A82" s="16" t="s">
        <v>23</v>
      </c>
      <c r="B82" s="13"/>
      <c r="C82" s="14"/>
      <c r="D82" s="14"/>
      <c r="E82" s="14"/>
      <c r="F82" s="14"/>
      <c r="G82" s="14"/>
      <c r="H82" s="14"/>
      <c r="J82"/>
    </row>
    <row r="83" spans="1:10" ht="15">
      <c r="A83" s="6" t="s">
        <v>7</v>
      </c>
      <c r="B83" s="7">
        <v>1113</v>
      </c>
      <c r="C83" s="8">
        <v>0</v>
      </c>
      <c r="D83" s="10">
        <v>0</v>
      </c>
      <c r="E83" s="10">
        <v>17.8</v>
      </c>
      <c r="F83" s="10">
        <v>82.1</v>
      </c>
      <c r="G83" s="10">
        <v>9</v>
      </c>
      <c r="H83" s="10">
        <f>B83+C83+D83+E83+F83+G83</f>
        <v>1221.8999999999999</v>
      </c>
      <c r="J83"/>
    </row>
    <row r="84" spans="1:10" ht="15">
      <c r="A84" s="6" t="s">
        <v>8</v>
      </c>
      <c r="B84" s="7">
        <v>1235</v>
      </c>
      <c r="C84" s="8">
        <v>140</v>
      </c>
      <c r="D84" s="10">
        <v>0</v>
      </c>
      <c r="E84" s="10">
        <v>17.8</v>
      </c>
      <c r="F84" s="10">
        <v>98.35</v>
      </c>
      <c r="G84" s="10">
        <v>9</v>
      </c>
      <c r="H84" s="10">
        <f>B84+C84+D84+E84+F84+G84</f>
        <v>1500.1499999999999</v>
      </c>
      <c r="J84"/>
    </row>
    <row r="85" spans="1:10" ht="15">
      <c r="A85" s="6" t="s">
        <v>9</v>
      </c>
      <c r="B85" s="7">
        <v>1284</v>
      </c>
      <c r="C85" s="8">
        <v>420</v>
      </c>
      <c r="D85" s="10">
        <v>0</v>
      </c>
      <c r="E85" s="10">
        <v>17.8</v>
      </c>
      <c r="F85" s="10">
        <v>98.35</v>
      </c>
      <c r="G85" s="10">
        <v>9</v>
      </c>
      <c r="H85" s="10">
        <f>B85+C85+D85+E85+F85+G85</f>
        <v>1829.1499999999999</v>
      </c>
      <c r="J85"/>
    </row>
    <row r="86" spans="1:10" ht="15">
      <c r="A86" s="6" t="s">
        <v>10</v>
      </c>
      <c r="B86" s="7">
        <v>1335</v>
      </c>
      <c r="C86" s="8">
        <v>420</v>
      </c>
      <c r="D86" s="10">
        <v>0</v>
      </c>
      <c r="E86" s="10">
        <v>17.8</v>
      </c>
      <c r="F86" s="10">
        <v>98.35</v>
      </c>
      <c r="G86" s="10">
        <v>9</v>
      </c>
      <c r="H86" s="10">
        <f>B86+C86+D86+E86+F86+G86</f>
        <v>1880.1499999999999</v>
      </c>
      <c r="J86"/>
    </row>
    <row r="87" spans="1:10" ht="15">
      <c r="A87" s="6" t="s">
        <v>37</v>
      </c>
      <c r="B87" s="7">
        <v>1388</v>
      </c>
      <c r="C87" s="8">
        <v>306</v>
      </c>
      <c r="D87" s="10">
        <v>0</v>
      </c>
      <c r="E87" s="10">
        <v>17.8</v>
      </c>
      <c r="F87" s="10">
        <v>98.35</v>
      </c>
      <c r="G87" s="10">
        <v>9</v>
      </c>
      <c r="H87" s="10">
        <f>B87+C87+D87+E87+F87+G87</f>
        <v>1819.1499999999999</v>
      </c>
      <c r="J87"/>
    </row>
    <row r="88" spans="1:10" ht="15">
      <c r="A88" s="16" t="s">
        <v>24</v>
      </c>
      <c r="B88" s="13"/>
      <c r="C88" s="14"/>
      <c r="D88" s="14"/>
      <c r="E88" s="14"/>
      <c r="F88" s="14"/>
      <c r="G88" s="14"/>
      <c r="H88" s="14"/>
      <c r="J88"/>
    </row>
    <row r="89" spans="1:10" ht="15">
      <c r="A89" s="6" t="s">
        <v>7</v>
      </c>
      <c r="B89" s="7">
        <v>67</v>
      </c>
      <c r="C89" s="8">
        <v>1717</v>
      </c>
      <c r="D89" s="8">
        <v>0</v>
      </c>
      <c r="E89" s="8">
        <v>0</v>
      </c>
      <c r="F89" s="10">
        <v>0</v>
      </c>
      <c r="G89" s="10">
        <v>36.6</v>
      </c>
      <c r="H89" s="10">
        <f>B89+C89+D89+E89+F89+G89</f>
        <v>1820.6</v>
      </c>
      <c r="J89"/>
    </row>
    <row r="90" spans="1:10" ht="15">
      <c r="A90" s="6" t="s">
        <v>8</v>
      </c>
      <c r="B90" s="7">
        <v>1</v>
      </c>
      <c r="C90" s="8">
        <v>1045</v>
      </c>
      <c r="D90" s="8">
        <v>0</v>
      </c>
      <c r="E90" s="8">
        <v>0</v>
      </c>
      <c r="F90" s="10">
        <v>0</v>
      </c>
      <c r="G90" s="10">
        <v>36.6</v>
      </c>
      <c r="H90" s="10">
        <f>B90+C90+D90+E90+F90+G90</f>
        <v>1082.6</v>
      </c>
      <c r="J90"/>
    </row>
    <row r="91" spans="1:10" ht="15">
      <c r="A91" s="6" t="s">
        <v>9</v>
      </c>
      <c r="B91" s="7">
        <v>1</v>
      </c>
      <c r="C91" s="8">
        <v>1700</v>
      </c>
      <c r="D91" s="8">
        <v>0</v>
      </c>
      <c r="E91" s="8">
        <v>0</v>
      </c>
      <c r="F91" s="10">
        <v>0</v>
      </c>
      <c r="G91" s="10">
        <v>36.6</v>
      </c>
      <c r="H91" s="10">
        <f>B91+C91+D91+E91+F91+G91</f>
        <v>1737.6</v>
      </c>
      <c r="J91"/>
    </row>
    <row r="92" spans="1:10" ht="15">
      <c r="A92" s="6" t="s">
        <v>10</v>
      </c>
      <c r="B92" s="7">
        <v>1</v>
      </c>
      <c r="C92" s="8">
        <v>1700</v>
      </c>
      <c r="D92" s="8">
        <v>0</v>
      </c>
      <c r="E92" s="8">
        <v>0</v>
      </c>
      <c r="F92" s="10">
        <v>0</v>
      </c>
      <c r="G92" s="10">
        <v>36.6</v>
      </c>
      <c r="H92" s="10">
        <f>B92+C92+D92+E92+F92+G92</f>
        <v>1737.6</v>
      </c>
      <c r="J92"/>
    </row>
    <row r="93" spans="1:10" ht="15">
      <c r="A93" s="6" t="s">
        <v>37</v>
      </c>
      <c r="B93" s="7">
        <v>2</v>
      </c>
      <c r="C93" s="8">
        <v>1700</v>
      </c>
      <c r="D93" s="8">
        <v>0</v>
      </c>
      <c r="E93" s="8">
        <v>0</v>
      </c>
      <c r="F93" s="10">
        <v>0</v>
      </c>
      <c r="G93" s="10">
        <v>36.6</v>
      </c>
      <c r="H93" s="10">
        <f>B93+C93+D93+E93+F93+G93</f>
        <v>1738.6</v>
      </c>
      <c r="J93"/>
    </row>
    <row r="94" spans="1:10" ht="28.5">
      <c r="A94" s="18" t="s">
        <v>25</v>
      </c>
      <c r="B94" s="19"/>
      <c r="C94" s="20"/>
      <c r="D94" s="20"/>
      <c r="E94" s="20"/>
      <c r="F94" s="20"/>
      <c r="G94" s="20"/>
      <c r="H94" s="20"/>
      <c r="J94"/>
    </row>
    <row r="95" spans="1:10" ht="15">
      <c r="A95" s="21" t="s">
        <v>38</v>
      </c>
      <c r="B95" s="22">
        <f>B97+B98+B99+B100+B101+B102</f>
        <v>2472.32</v>
      </c>
      <c r="C95" s="22">
        <f>C97+C98+C99+C100+C101+C102</f>
        <v>4174.52</v>
      </c>
      <c r="D95" s="22">
        <f>D97+D98+D99+D100+D101+D102</f>
        <v>738.625</v>
      </c>
      <c r="E95" s="22">
        <f>E97+E98+E99+E100+E101+E102</f>
        <v>415.48150000000004</v>
      </c>
      <c r="F95" s="22">
        <f>F97+F98+F99+F100+F101+F102</f>
        <v>93.25099999999999</v>
      </c>
      <c r="G95" s="22">
        <v>0</v>
      </c>
      <c r="H95" s="22">
        <f>B95+C95+D95+E95+F95+G95</f>
        <v>7894.1975</v>
      </c>
      <c r="J95" s="11"/>
    </row>
    <row r="96" spans="1:10" ht="12.75" customHeight="1">
      <c r="A96" s="23" t="s">
        <v>26</v>
      </c>
      <c r="B96" s="7"/>
      <c r="C96" s="7"/>
      <c r="D96" s="7"/>
      <c r="E96" s="7"/>
      <c r="F96" s="7"/>
      <c r="G96" s="7"/>
      <c r="H96" s="10"/>
      <c r="J96" s="11"/>
    </row>
    <row r="97" spans="1:10" ht="15">
      <c r="A97" s="6" t="s">
        <v>14</v>
      </c>
      <c r="B97" s="7">
        <f>B29*0.395</f>
        <v>669.9200000000001</v>
      </c>
      <c r="C97" s="7">
        <f>C29*0.395</f>
        <v>4032.9500000000003</v>
      </c>
      <c r="D97" s="7">
        <f>D29*0.395</f>
        <v>709.025</v>
      </c>
      <c r="E97" s="7">
        <f>E29*0.395</f>
        <v>326.9415</v>
      </c>
      <c r="F97" s="7">
        <f>F29*0.395</f>
        <v>27.571</v>
      </c>
      <c r="G97" s="7">
        <v>0</v>
      </c>
      <c r="H97" s="7">
        <f aca="true" t="shared" si="0" ref="H97:H103">B97+C97+D97+E97+F97+G97</f>
        <v>5766.4075</v>
      </c>
      <c r="J97" s="11"/>
    </row>
    <row r="98" spans="1:10" ht="15">
      <c r="A98" s="6" t="s">
        <v>16</v>
      </c>
      <c r="B98" s="7">
        <f aca="true" t="shared" si="1" ref="B98:G98">B41*0.09</f>
        <v>0</v>
      </c>
      <c r="C98" s="7">
        <f t="shared" si="1"/>
        <v>141.57</v>
      </c>
      <c r="D98" s="7">
        <f t="shared" si="1"/>
        <v>0</v>
      </c>
      <c r="E98" s="7">
        <f t="shared" si="1"/>
        <v>0</v>
      </c>
      <c r="F98" s="7">
        <f t="shared" si="1"/>
        <v>0</v>
      </c>
      <c r="G98" s="7">
        <f t="shared" si="1"/>
        <v>0</v>
      </c>
      <c r="H98" s="7">
        <f t="shared" si="0"/>
        <v>141.57</v>
      </c>
      <c r="J98" s="11"/>
    </row>
    <row r="99" spans="1:10" ht="15">
      <c r="A99" s="6" t="s">
        <v>27</v>
      </c>
      <c r="B99" s="7">
        <f aca="true" t="shared" si="2" ref="B99:G99">B53</f>
        <v>0</v>
      </c>
      <c r="C99" s="7">
        <f t="shared" si="2"/>
        <v>0</v>
      </c>
      <c r="D99" s="7">
        <f t="shared" si="2"/>
        <v>0</v>
      </c>
      <c r="E99" s="7">
        <f t="shared" si="2"/>
        <v>0</v>
      </c>
      <c r="F99" s="7">
        <f t="shared" si="2"/>
        <v>0</v>
      </c>
      <c r="G99" s="7">
        <f t="shared" si="2"/>
        <v>4.9</v>
      </c>
      <c r="H99" s="7">
        <f t="shared" si="0"/>
        <v>4.9</v>
      </c>
      <c r="J99" s="11"/>
    </row>
    <row r="100" spans="1:10" ht="30">
      <c r="A100" s="6" t="s">
        <v>28</v>
      </c>
      <c r="B100" s="7">
        <f>B65*0.4</f>
        <v>8</v>
      </c>
      <c r="C100" s="7">
        <f>C65*0.4</f>
        <v>0</v>
      </c>
      <c r="D100" s="7">
        <f>D65*0.4</f>
        <v>29.6</v>
      </c>
      <c r="E100" s="7">
        <f>E65*0.4</f>
        <v>0</v>
      </c>
      <c r="F100" s="7">
        <v>0</v>
      </c>
      <c r="G100" s="7">
        <f>G65*0.4</f>
        <v>0</v>
      </c>
      <c r="H100" s="7">
        <f t="shared" si="0"/>
        <v>37.6</v>
      </c>
      <c r="J100" s="11"/>
    </row>
    <row r="101" spans="1:10" ht="15">
      <c r="A101" s="6" t="s">
        <v>29</v>
      </c>
      <c r="B101" s="7">
        <f>B83*0.8</f>
        <v>890.4000000000001</v>
      </c>
      <c r="C101" s="7">
        <f>C83*0.8</f>
        <v>0</v>
      </c>
      <c r="D101" s="7">
        <f>D83*0.8</f>
        <v>0</v>
      </c>
      <c r="E101" s="7">
        <f>E83*0.8</f>
        <v>14.240000000000002</v>
      </c>
      <c r="F101" s="7">
        <f>F83*0.8</f>
        <v>65.67999999999999</v>
      </c>
      <c r="G101" s="7">
        <v>0</v>
      </c>
      <c r="H101" s="7">
        <f t="shared" si="0"/>
        <v>970.32</v>
      </c>
      <c r="J101" s="11"/>
    </row>
    <row r="102" spans="1:10" ht="30" customHeight="1">
      <c r="A102" s="24" t="s">
        <v>30</v>
      </c>
      <c r="B102" s="25">
        <f aca="true" t="shared" si="3" ref="B102:G102">B77</f>
        <v>904</v>
      </c>
      <c r="C102" s="25">
        <f t="shared" si="3"/>
        <v>0</v>
      </c>
      <c r="D102" s="25">
        <f t="shared" si="3"/>
        <v>0</v>
      </c>
      <c r="E102" s="25">
        <f t="shared" si="3"/>
        <v>74.3</v>
      </c>
      <c r="F102" s="25">
        <f t="shared" si="3"/>
        <v>0</v>
      </c>
      <c r="G102" s="25">
        <f t="shared" si="3"/>
        <v>0</v>
      </c>
      <c r="H102" s="26">
        <f t="shared" si="0"/>
        <v>978.3</v>
      </c>
      <c r="J102" s="11"/>
    </row>
    <row r="103" spans="1:10" ht="12.75" customHeight="1">
      <c r="A103" s="21" t="s">
        <v>8</v>
      </c>
      <c r="B103" s="22">
        <f>B105+B106+B107+B108+B109+B110</f>
        <v>2290.365</v>
      </c>
      <c r="C103" s="22">
        <f>C105+C106+C107+C108+C109+C110</f>
        <v>6285.76</v>
      </c>
      <c r="D103" s="22">
        <f>D105+D106+D107+D108+D109+D110</f>
        <v>732.225</v>
      </c>
      <c r="E103" s="22">
        <f>E105+E106+E107+E108+E109+E110</f>
        <v>426.74</v>
      </c>
      <c r="F103" s="22">
        <f>F105+F106+F107+F108+F109+F110</f>
        <v>106.251</v>
      </c>
      <c r="G103" s="22">
        <v>0</v>
      </c>
      <c r="H103" s="22">
        <f t="shared" si="0"/>
        <v>9841.341</v>
      </c>
      <c r="J103" s="11"/>
    </row>
    <row r="104" spans="1:10" ht="12.75" customHeight="1">
      <c r="A104" s="6" t="s">
        <v>31</v>
      </c>
      <c r="B104" s="7"/>
      <c r="C104" s="7"/>
      <c r="D104" s="7"/>
      <c r="E104" s="7"/>
      <c r="F104" s="7"/>
      <c r="G104" s="7"/>
      <c r="H104" s="10"/>
      <c r="J104" s="11"/>
    </row>
    <row r="105" spans="1:10" ht="15">
      <c r="A105" s="23" t="s">
        <v>14</v>
      </c>
      <c r="B105" s="7">
        <f>B30*0.395</f>
        <v>690.065</v>
      </c>
      <c r="C105" s="7">
        <f>C30*0.395</f>
        <v>5925</v>
      </c>
      <c r="D105" s="7">
        <f>D29*0.395</f>
        <v>709.025</v>
      </c>
      <c r="E105" s="7">
        <f>E30*0.395</f>
        <v>323.90000000000003</v>
      </c>
      <c r="F105" s="7">
        <f>F29*0.395</f>
        <v>27.571</v>
      </c>
      <c r="G105" s="7">
        <v>0</v>
      </c>
      <c r="H105" s="7">
        <f aca="true" t="shared" si="4" ref="H105:H111">B105+C105+D105+E105+F105+G105</f>
        <v>7675.561</v>
      </c>
      <c r="J105" s="11"/>
    </row>
    <row r="106" spans="1:10" ht="15">
      <c r="A106" s="23" t="s">
        <v>16</v>
      </c>
      <c r="B106" s="7">
        <f aca="true" t="shared" si="5" ref="B106:G106">B42*0.09</f>
        <v>0</v>
      </c>
      <c r="C106" s="7">
        <f t="shared" si="5"/>
        <v>140.76</v>
      </c>
      <c r="D106" s="7">
        <f t="shared" si="5"/>
        <v>0</v>
      </c>
      <c r="E106" s="7">
        <f t="shared" si="5"/>
        <v>0</v>
      </c>
      <c r="F106" s="7">
        <f t="shared" si="5"/>
        <v>0</v>
      </c>
      <c r="G106" s="7">
        <f t="shared" si="5"/>
        <v>0</v>
      </c>
      <c r="H106" s="7">
        <f t="shared" si="4"/>
        <v>140.76</v>
      </c>
      <c r="J106" s="11"/>
    </row>
    <row r="107" spans="1:10" ht="15">
      <c r="A107" s="23" t="s">
        <v>27</v>
      </c>
      <c r="B107" s="7">
        <f aca="true" t="shared" si="6" ref="B107:G107">B54</f>
        <v>0</v>
      </c>
      <c r="C107" s="7">
        <f t="shared" si="6"/>
        <v>0</v>
      </c>
      <c r="D107" s="7">
        <f t="shared" si="6"/>
        <v>0</v>
      </c>
      <c r="E107" s="7">
        <f t="shared" si="6"/>
        <v>0</v>
      </c>
      <c r="F107" s="7">
        <f t="shared" si="6"/>
        <v>0</v>
      </c>
      <c r="G107" s="7">
        <f t="shared" si="6"/>
        <v>4.9</v>
      </c>
      <c r="H107" s="7">
        <f t="shared" si="4"/>
        <v>4.9</v>
      </c>
      <c r="J107" s="11"/>
    </row>
    <row r="108" spans="1:10" ht="30">
      <c r="A108" s="23" t="s">
        <v>28</v>
      </c>
      <c r="B108" s="7">
        <f aca="true" t="shared" si="7" ref="B108:G108">B66*0.4</f>
        <v>10</v>
      </c>
      <c r="C108" s="7">
        <f t="shared" si="7"/>
        <v>108</v>
      </c>
      <c r="D108" s="7">
        <f t="shared" si="7"/>
        <v>23.200000000000003</v>
      </c>
      <c r="E108" s="7">
        <f t="shared" si="7"/>
        <v>0</v>
      </c>
      <c r="F108" s="7">
        <f t="shared" si="7"/>
        <v>0</v>
      </c>
      <c r="G108" s="7">
        <f t="shared" si="7"/>
        <v>0</v>
      </c>
      <c r="H108" s="7">
        <f t="shared" si="4"/>
        <v>141.2</v>
      </c>
      <c r="J108" s="11"/>
    </row>
    <row r="109" spans="1:10" ht="15">
      <c r="A109" s="23" t="s">
        <v>29</v>
      </c>
      <c r="B109" s="7">
        <f aca="true" t="shared" si="8" ref="B109:G109">B84*0.8</f>
        <v>988</v>
      </c>
      <c r="C109" s="7">
        <f t="shared" si="8"/>
        <v>112</v>
      </c>
      <c r="D109" s="7">
        <f t="shared" si="8"/>
        <v>0</v>
      </c>
      <c r="E109" s="7">
        <f t="shared" si="8"/>
        <v>14.240000000000002</v>
      </c>
      <c r="F109" s="7">
        <f t="shared" si="8"/>
        <v>78.68</v>
      </c>
      <c r="G109" s="7">
        <f t="shared" si="8"/>
        <v>7.2</v>
      </c>
      <c r="H109" s="7">
        <f t="shared" si="4"/>
        <v>1200.1200000000001</v>
      </c>
      <c r="J109" s="11"/>
    </row>
    <row r="110" spans="1:10" ht="26.25" customHeight="1">
      <c r="A110" s="24" t="s">
        <v>30</v>
      </c>
      <c r="B110" s="25">
        <f aca="true" t="shared" si="9" ref="B110:G110">B78</f>
        <v>602.3</v>
      </c>
      <c r="C110" s="25">
        <f t="shared" si="9"/>
        <v>0</v>
      </c>
      <c r="D110" s="25">
        <f t="shared" si="9"/>
        <v>0</v>
      </c>
      <c r="E110" s="25">
        <f t="shared" si="9"/>
        <v>88.6</v>
      </c>
      <c r="F110" s="25">
        <f t="shared" si="9"/>
        <v>0</v>
      </c>
      <c r="G110" s="25">
        <f t="shared" si="9"/>
        <v>0</v>
      </c>
      <c r="H110" s="26">
        <f t="shared" si="4"/>
        <v>690.9</v>
      </c>
      <c r="J110" s="11"/>
    </row>
    <row r="111" spans="1:10" ht="15.75" customHeight="1">
      <c r="A111" s="21" t="s">
        <v>9</v>
      </c>
      <c r="B111" s="22">
        <f aca="true" t="shared" si="10" ref="B111:G111">B113+B114+B115+B116+B117+B118</f>
        <v>2297.315</v>
      </c>
      <c r="C111" s="22">
        <f t="shared" si="10"/>
        <v>5748</v>
      </c>
      <c r="D111" s="22">
        <f t="shared" si="10"/>
        <v>2146.03</v>
      </c>
      <c r="E111" s="22">
        <f t="shared" si="10"/>
        <v>418.14000000000004</v>
      </c>
      <c r="F111" s="22">
        <f t="shared" si="10"/>
        <v>106.4248</v>
      </c>
      <c r="G111" s="22">
        <f t="shared" si="10"/>
        <v>97.81500000000001</v>
      </c>
      <c r="H111" s="22">
        <f t="shared" si="4"/>
        <v>10813.724800000002</v>
      </c>
      <c r="J111" s="11"/>
    </row>
    <row r="112" spans="1:10" ht="12.75" customHeight="1">
      <c r="A112" s="6" t="s">
        <v>26</v>
      </c>
      <c r="B112" s="7"/>
      <c r="C112" s="10"/>
      <c r="D112" s="10"/>
      <c r="E112" s="10"/>
      <c r="F112" s="10"/>
      <c r="G112" s="10"/>
      <c r="H112" s="10"/>
      <c r="J112" s="11"/>
    </row>
    <row r="113" spans="1:10" ht="15">
      <c r="A113" s="23" t="s">
        <v>14</v>
      </c>
      <c r="B113" s="7">
        <f aca="true" t="shared" si="11" ref="B113:G113">B31*0.395</f>
        <v>717.715</v>
      </c>
      <c r="C113" s="7">
        <f t="shared" si="11"/>
        <v>5135</v>
      </c>
      <c r="D113" s="7">
        <f t="shared" si="11"/>
        <v>1530.23</v>
      </c>
      <c r="E113" s="7">
        <f t="shared" si="11"/>
        <v>323.90000000000003</v>
      </c>
      <c r="F113" s="7">
        <f t="shared" si="11"/>
        <v>27.744799999999998</v>
      </c>
      <c r="G113" s="7">
        <f t="shared" si="11"/>
        <v>85.715</v>
      </c>
      <c r="H113" s="7">
        <f aca="true" t="shared" si="12" ref="H113:H119">B113+C113+D113+E113+F113+G113</f>
        <v>7820.3048</v>
      </c>
      <c r="J113" s="11"/>
    </row>
    <row r="114" spans="1:10" ht="15">
      <c r="A114" s="23" t="s">
        <v>16</v>
      </c>
      <c r="B114" s="7">
        <f aca="true" t="shared" si="13" ref="B114:G114">B43*0.09</f>
        <v>0</v>
      </c>
      <c r="C114" s="7">
        <f t="shared" si="13"/>
        <v>27</v>
      </c>
      <c r="D114" s="7">
        <f t="shared" si="13"/>
        <v>0</v>
      </c>
      <c r="E114" s="7">
        <f t="shared" si="13"/>
        <v>0</v>
      </c>
      <c r="F114" s="7">
        <f t="shared" si="13"/>
        <v>0</v>
      </c>
      <c r="G114" s="7">
        <f t="shared" si="13"/>
        <v>0</v>
      </c>
      <c r="H114" s="7">
        <f t="shared" si="12"/>
        <v>27</v>
      </c>
      <c r="J114" s="11"/>
    </row>
    <row r="115" spans="1:10" ht="15">
      <c r="A115" s="23" t="s">
        <v>27</v>
      </c>
      <c r="B115" s="7">
        <f aca="true" t="shared" si="14" ref="B115:G115">B55</f>
        <v>0</v>
      </c>
      <c r="C115" s="7">
        <f t="shared" si="14"/>
        <v>0</v>
      </c>
      <c r="D115" s="7">
        <f t="shared" si="14"/>
        <v>0</v>
      </c>
      <c r="E115" s="7">
        <f t="shared" si="14"/>
        <v>0</v>
      </c>
      <c r="F115" s="7">
        <f t="shared" si="14"/>
        <v>0</v>
      </c>
      <c r="G115" s="7">
        <f t="shared" si="14"/>
        <v>4.9</v>
      </c>
      <c r="H115" s="7">
        <f t="shared" si="12"/>
        <v>4.9</v>
      </c>
      <c r="J115" s="11"/>
    </row>
    <row r="116" spans="1:10" ht="30">
      <c r="A116" s="23" t="s">
        <v>28</v>
      </c>
      <c r="B116" s="7">
        <f aca="true" t="shared" si="15" ref="B116:G116">B67*0.4</f>
        <v>10.4</v>
      </c>
      <c r="C116" s="7">
        <f t="shared" si="15"/>
        <v>200</v>
      </c>
      <c r="D116" s="7">
        <f t="shared" si="15"/>
        <v>596.8000000000001</v>
      </c>
      <c r="E116" s="7">
        <f t="shared" si="15"/>
        <v>0</v>
      </c>
      <c r="F116" s="7">
        <f t="shared" si="15"/>
        <v>0</v>
      </c>
      <c r="G116" s="7">
        <f t="shared" si="15"/>
        <v>0</v>
      </c>
      <c r="H116" s="7">
        <f t="shared" si="12"/>
        <v>807.2</v>
      </c>
      <c r="J116" s="11"/>
    </row>
    <row r="117" spans="1:10" ht="15">
      <c r="A117" s="23" t="s">
        <v>29</v>
      </c>
      <c r="B117" s="7">
        <f aca="true" t="shared" si="16" ref="B117:G117">B85*0.8</f>
        <v>1027.2</v>
      </c>
      <c r="C117" s="7">
        <f t="shared" si="16"/>
        <v>336</v>
      </c>
      <c r="D117" s="7">
        <f t="shared" si="16"/>
        <v>0</v>
      </c>
      <c r="E117" s="7">
        <f t="shared" si="16"/>
        <v>14.240000000000002</v>
      </c>
      <c r="F117" s="7">
        <f t="shared" si="16"/>
        <v>78.68</v>
      </c>
      <c r="G117" s="7">
        <f t="shared" si="16"/>
        <v>7.2</v>
      </c>
      <c r="H117" s="7">
        <f t="shared" si="12"/>
        <v>1463.3200000000002</v>
      </c>
      <c r="J117" s="11"/>
    </row>
    <row r="118" spans="1:10" ht="31.5" customHeight="1">
      <c r="A118" s="24" t="s">
        <v>30</v>
      </c>
      <c r="B118" s="25">
        <f aca="true" t="shared" si="17" ref="B118:G118">B79</f>
        <v>542</v>
      </c>
      <c r="C118" s="25">
        <f t="shared" si="17"/>
        <v>50</v>
      </c>
      <c r="D118" s="25">
        <f t="shared" si="17"/>
        <v>19</v>
      </c>
      <c r="E118" s="25">
        <f t="shared" si="17"/>
        <v>80</v>
      </c>
      <c r="F118" s="25">
        <f t="shared" si="17"/>
        <v>0</v>
      </c>
      <c r="G118" s="25">
        <f t="shared" si="17"/>
        <v>0</v>
      </c>
      <c r="H118" s="26">
        <f t="shared" si="12"/>
        <v>691</v>
      </c>
      <c r="J118" s="11"/>
    </row>
    <row r="119" spans="1:10" ht="15">
      <c r="A119" s="21" t="s">
        <v>33</v>
      </c>
      <c r="B119" s="22">
        <f>B121+B122+B123+B124+B125+B126</f>
        <v>2497.35</v>
      </c>
      <c r="C119" s="22">
        <f>C121+C122+C123+C124+C125+C126</f>
        <v>5705.5</v>
      </c>
      <c r="D119" s="22">
        <f>D121+D122+D123+D124+D125+D126</f>
        <v>2621.04</v>
      </c>
      <c r="E119" s="22">
        <f>E121+E122+E123+E124+E125+E126</f>
        <v>438.14000000000004</v>
      </c>
      <c r="F119" s="22">
        <f>F121+F122+F123+F124+F125+F126</f>
        <v>106.4248</v>
      </c>
      <c r="G119" s="22">
        <v>0</v>
      </c>
      <c r="H119" s="22">
        <f t="shared" si="12"/>
        <v>11368.4548</v>
      </c>
      <c r="J119" s="11"/>
    </row>
    <row r="120" spans="1:10" ht="15">
      <c r="A120" s="6" t="s">
        <v>32</v>
      </c>
      <c r="B120" s="7"/>
      <c r="C120" s="7"/>
      <c r="D120" s="7"/>
      <c r="E120" s="7"/>
      <c r="F120" s="7"/>
      <c r="G120" s="7"/>
      <c r="H120" s="10"/>
      <c r="J120" s="11"/>
    </row>
    <row r="121" spans="1:10" ht="15">
      <c r="A121" s="23" t="s">
        <v>14</v>
      </c>
      <c r="B121" s="7">
        <f aca="true" t="shared" si="18" ref="B121:G121">B32*0.395</f>
        <v>746.5500000000001</v>
      </c>
      <c r="C121" s="7">
        <f t="shared" si="18"/>
        <v>4661</v>
      </c>
      <c r="D121" s="7">
        <f t="shared" si="18"/>
        <v>2003.44</v>
      </c>
      <c r="E121" s="7">
        <f t="shared" si="18"/>
        <v>323.90000000000003</v>
      </c>
      <c r="F121" s="7">
        <f t="shared" si="18"/>
        <v>27.744799999999998</v>
      </c>
      <c r="G121" s="7">
        <f t="shared" si="18"/>
        <v>91.64</v>
      </c>
      <c r="H121" s="7">
        <f aca="true" t="shared" si="19" ref="H121:H127">B121+C121+D121+E121+F121+G121</f>
        <v>7854.2748</v>
      </c>
      <c r="J121" s="11"/>
    </row>
    <row r="122" spans="1:10" ht="15">
      <c r="A122" s="23" t="s">
        <v>16</v>
      </c>
      <c r="B122" s="7">
        <f aca="true" t="shared" si="20" ref="B122:G122">B44*0.09</f>
        <v>0</v>
      </c>
      <c r="C122" s="7">
        <f t="shared" si="20"/>
        <v>58.5</v>
      </c>
      <c r="D122" s="7">
        <f t="shared" si="20"/>
        <v>0</v>
      </c>
      <c r="E122" s="7">
        <f t="shared" si="20"/>
        <v>0</v>
      </c>
      <c r="F122" s="7">
        <f t="shared" si="20"/>
        <v>0</v>
      </c>
      <c r="G122" s="7">
        <f t="shared" si="20"/>
        <v>0</v>
      </c>
      <c r="H122" s="7">
        <f t="shared" si="19"/>
        <v>58.5</v>
      </c>
      <c r="J122" s="11"/>
    </row>
    <row r="123" spans="1:10" ht="15">
      <c r="A123" s="23" t="s">
        <v>27</v>
      </c>
      <c r="B123" s="7">
        <f aca="true" t="shared" si="21" ref="B123:G123">B56</f>
        <v>0</v>
      </c>
      <c r="C123" s="7">
        <f t="shared" si="21"/>
        <v>0</v>
      </c>
      <c r="D123" s="7">
        <f t="shared" si="21"/>
        <v>0</v>
      </c>
      <c r="E123" s="7">
        <f t="shared" si="21"/>
        <v>0</v>
      </c>
      <c r="F123" s="7">
        <f t="shared" si="21"/>
        <v>0</v>
      </c>
      <c r="G123" s="7">
        <f t="shared" si="21"/>
        <v>4.9</v>
      </c>
      <c r="H123" s="7">
        <f t="shared" si="19"/>
        <v>4.9</v>
      </c>
      <c r="J123" s="11"/>
    </row>
    <row r="124" spans="1:10" ht="30">
      <c r="A124" s="23" t="s">
        <v>28</v>
      </c>
      <c r="B124" s="7">
        <f aca="true" t="shared" si="22" ref="B124:G124">B68*0.4</f>
        <v>10.8</v>
      </c>
      <c r="C124" s="7">
        <f t="shared" si="22"/>
        <v>600</v>
      </c>
      <c r="D124" s="7">
        <f t="shared" si="22"/>
        <v>597.6</v>
      </c>
      <c r="E124" s="7">
        <f t="shared" si="22"/>
        <v>0</v>
      </c>
      <c r="F124" s="7">
        <f t="shared" si="22"/>
        <v>0</v>
      </c>
      <c r="G124" s="7">
        <f t="shared" si="22"/>
        <v>0</v>
      </c>
      <c r="H124" s="7">
        <f t="shared" si="19"/>
        <v>1208.4</v>
      </c>
      <c r="J124" s="11"/>
    </row>
    <row r="125" spans="1:10" ht="15">
      <c r="A125" s="23" t="s">
        <v>29</v>
      </c>
      <c r="B125" s="7">
        <f aca="true" t="shared" si="23" ref="B125:G125">B86*0.8</f>
        <v>1068</v>
      </c>
      <c r="C125" s="7">
        <f t="shared" si="23"/>
        <v>336</v>
      </c>
      <c r="D125" s="7">
        <f t="shared" si="23"/>
        <v>0</v>
      </c>
      <c r="E125" s="7">
        <f t="shared" si="23"/>
        <v>14.240000000000002</v>
      </c>
      <c r="F125" s="7">
        <f t="shared" si="23"/>
        <v>78.68</v>
      </c>
      <c r="G125" s="7">
        <f t="shared" si="23"/>
        <v>7.2</v>
      </c>
      <c r="H125" s="7">
        <f t="shared" si="19"/>
        <v>1504.1200000000001</v>
      </c>
      <c r="J125" s="11"/>
    </row>
    <row r="126" spans="1:10" ht="25.5">
      <c r="A126" s="24" t="s">
        <v>30</v>
      </c>
      <c r="B126" s="25">
        <f aca="true" t="shared" si="24" ref="B126:G126">B80</f>
        <v>672</v>
      </c>
      <c r="C126" s="25">
        <f t="shared" si="24"/>
        <v>50</v>
      </c>
      <c r="D126" s="25">
        <f t="shared" si="24"/>
        <v>20</v>
      </c>
      <c r="E126" s="25">
        <f t="shared" si="24"/>
        <v>100</v>
      </c>
      <c r="F126" s="25">
        <f t="shared" si="24"/>
        <v>0</v>
      </c>
      <c r="G126" s="25">
        <f t="shared" si="24"/>
        <v>0</v>
      </c>
      <c r="H126" s="26">
        <f t="shared" si="19"/>
        <v>842</v>
      </c>
      <c r="J126" s="11"/>
    </row>
    <row r="127" spans="1:10" ht="15">
      <c r="A127" s="21" t="s">
        <v>39</v>
      </c>
      <c r="B127" s="22">
        <f aca="true" t="shared" si="25" ref="B127:G127">B129+B130+B131+B132+B133+B134</f>
        <v>2626.775</v>
      </c>
      <c r="C127" s="22">
        <f t="shared" si="25"/>
        <v>5688.8</v>
      </c>
      <c r="D127" s="22">
        <f t="shared" si="25"/>
        <v>2354.295</v>
      </c>
      <c r="E127" s="22">
        <f t="shared" si="25"/>
        <v>442.09000000000003</v>
      </c>
      <c r="F127" s="22">
        <f t="shared" si="25"/>
        <v>106.4248</v>
      </c>
      <c r="G127" s="22">
        <f t="shared" si="25"/>
        <v>106.763</v>
      </c>
      <c r="H127" s="22">
        <f t="shared" si="19"/>
        <v>11325.147800000002</v>
      </c>
      <c r="J127" s="11"/>
    </row>
    <row r="128" spans="1:10" ht="15">
      <c r="A128" s="6" t="s">
        <v>34</v>
      </c>
      <c r="B128" s="7"/>
      <c r="C128" s="7"/>
      <c r="D128" s="7"/>
      <c r="E128" s="7"/>
      <c r="F128" s="7"/>
      <c r="G128" s="7"/>
      <c r="H128" s="10"/>
      <c r="J128" s="11"/>
    </row>
    <row r="129" spans="1:10" ht="15">
      <c r="A129" s="23" t="s">
        <v>14</v>
      </c>
      <c r="B129" s="7">
        <f aca="true" t="shared" si="26" ref="B129:G129">B33*0.395</f>
        <v>776.1750000000001</v>
      </c>
      <c r="C129" s="7">
        <f t="shared" si="26"/>
        <v>4740</v>
      </c>
      <c r="D129" s="7">
        <f t="shared" si="26"/>
        <v>1730.4950000000001</v>
      </c>
      <c r="E129" s="7">
        <f t="shared" si="26"/>
        <v>327.85</v>
      </c>
      <c r="F129" s="7">
        <f t="shared" si="26"/>
        <v>27.744799999999998</v>
      </c>
      <c r="G129" s="7">
        <f t="shared" si="26"/>
        <v>94.563</v>
      </c>
      <c r="H129" s="7">
        <f aca="true" t="shared" si="27" ref="H129:H134">B129+C129+D129+E129+F129+G129</f>
        <v>7696.827800000001</v>
      </c>
      <c r="J129" s="11"/>
    </row>
    <row r="130" spans="1:10" ht="15">
      <c r="A130" s="23" t="s">
        <v>16</v>
      </c>
      <c r="B130" s="7">
        <f aca="true" t="shared" si="28" ref="B130:G130">B45*0.09</f>
        <v>0</v>
      </c>
      <c r="C130" s="7">
        <f t="shared" si="28"/>
        <v>54</v>
      </c>
      <c r="D130" s="7">
        <f t="shared" si="28"/>
        <v>0</v>
      </c>
      <c r="E130" s="7">
        <f t="shared" si="28"/>
        <v>0</v>
      </c>
      <c r="F130" s="7">
        <f t="shared" si="28"/>
        <v>0</v>
      </c>
      <c r="G130" s="7">
        <f t="shared" si="28"/>
        <v>0</v>
      </c>
      <c r="H130" s="7">
        <f t="shared" si="27"/>
        <v>54</v>
      </c>
      <c r="J130" s="11"/>
    </row>
    <row r="131" spans="1:10" ht="15">
      <c r="A131" s="23" t="s">
        <v>27</v>
      </c>
      <c r="B131" s="7">
        <f aca="true" t="shared" si="29" ref="B131:G131">B57</f>
        <v>0</v>
      </c>
      <c r="C131" s="7">
        <f t="shared" si="29"/>
        <v>0</v>
      </c>
      <c r="D131" s="7">
        <f t="shared" si="29"/>
        <v>0</v>
      </c>
      <c r="E131" s="7">
        <f t="shared" si="29"/>
        <v>0</v>
      </c>
      <c r="F131" s="7">
        <f t="shared" si="29"/>
        <v>0</v>
      </c>
      <c r="G131" s="7">
        <f t="shared" si="29"/>
        <v>5</v>
      </c>
      <c r="H131" s="7">
        <f t="shared" si="27"/>
        <v>5</v>
      </c>
      <c r="J131" s="11"/>
    </row>
    <row r="132" spans="1:10" ht="30">
      <c r="A132" s="23" t="s">
        <v>28</v>
      </c>
      <c r="B132" s="7">
        <f aca="true" t="shared" si="30" ref="B132:G132">B69*0.4</f>
        <v>11.200000000000001</v>
      </c>
      <c r="C132" s="7">
        <f t="shared" si="30"/>
        <v>600</v>
      </c>
      <c r="D132" s="7">
        <f t="shared" si="30"/>
        <v>598.8000000000001</v>
      </c>
      <c r="E132" s="7">
        <f t="shared" si="30"/>
        <v>0</v>
      </c>
      <c r="F132" s="7">
        <f t="shared" si="30"/>
        <v>0</v>
      </c>
      <c r="G132" s="7">
        <f t="shared" si="30"/>
        <v>0</v>
      </c>
      <c r="H132" s="7">
        <f t="shared" si="27"/>
        <v>1210</v>
      </c>
      <c r="J132" s="11"/>
    </row>
    <row r="133" spans="1:10" ht="15">
      <c r="A133" s="23" t="s">
        <v>29</v>
      </c>
      <c r="B133" s="7">
        <f aca="true" t="shared" si="31" ref="B133:G133">B87*0.8</f>
        <v>1110.4</v>
      </c>
      <c r="C133" s="7">
        <f t="shared" si="31"/>
        <v>244.8</v>
      </c>
      <c r="D133" s="7">
        <f t="shared" si="31"/>
        <v>0</v>
      </c>
      <c r="E133" s="7">
        <f t="shared" si="31"/>
        <v>14.240000000000002</v>
      </c>
      <c r="F133" s="7">
        <f t="shared" si="31"/>
        <v>78.68</v>
      </c>
      <c r="G133" s="7">
        <f t="shared" si="31"/>
        <v>7.2</v>
      </c>
      <c r="H133" s="7">
        <f t="shared" si="27"/>
        <v>1455.3200000000002</v>
      </c>
      <c r="J133" s="11"/>
    </row>
    <row r="134" spans="1:10" ht="25.5">
      <c r="A134" s="24" t="s">
        <v>30</v>
      </c>
      <c r="B134" s="25">
        <f aca="true" t="shared" si="32" ref="B134:G134">B81</f>
        <v>729</v>
      </c>
      <c r="C134" s="25">
        <f t="shared" si="32"/>
        <v>50</v>
      </c>
      <c r="D134" s="25">
        <f t="shared" si="32"/>
        <v>25</v>
      </c>
      <c r="E134" s="25">
        <f t="shared" si="32"/>
        <v>100</v>
      </c>
      <c r="F134" s="25">
        <f t="shared" si="32"/>
        <v>0</v>
      </c>
      <c r="G134" s="25">
        <f t="shared" si="32"/>
        <v>0</v>
      </c>
      <c r="H134" s="26">
        <f t="shared" si="27"/>
        <v>904</v>
      </c>
      <c r="J134" s="11"/>
    </row>
    <row r="135" spans="1:10" ht="42.75" customHeight="1">
      <c r="A135" s="27" t="s">
        <v>40</v>
      </c>
      <c r="B135" s="22"/>
      <c r="C135" s="28"/>
      <c r="D135" s="28"/>
      <c r="E135" s="28"/>
      <c r="F135" s="28"/>
      <c r="G135" s="28"/>
      <c r="H135" s="28"/>
      <c r="J135" s="11"/>
    </row>
    <row r="136" spans="1:10" ht="15">
      <c r="A136" s="23" t="s">
        <v>7</v>
      </c>
      <c r="B136" s="7">
        <f aca="true" t="shared" si="33" ref="B136:G138">B5+B11-B17</f>
        <v>1010</v>
      </c>
      <c r="C136" s="7">
        <f t="shared" si="33"/>
        <v>31979.399999999994</v>
      </c>
      <c r="D136" s="7">
        <f t="shared" si="33"/>
        <v>5205</v>
      </c>
      <c r="E136" s="7">
        <f t="shared" si="33"/>
        <v>213</v>
      </c>
      <c r="F136" s="7">
        <f t="shared" si="33"/>
        <v>0</v>
      </c>
      <c r="G136" s="7">
        <f t="shared" si="33"/>
        <v>106.89999999999998</v>
      </c>
      <c r="H136" s="7">
        <f>B136+C136+D136+E136+F136+G136</f>
        <v>38514.299999999996</v>
      </c>
      <c r="J136" s="11"/>
    </row>
    <row r="137" spans="1:10" ht="15">
      <c r="A137" s="23" t="s">
        <v>8</v>
      </c>
      <c r="B137" s="7">
        <f t="shared" si="33"/>
        <v>1034</v>
      </c>
      <c r="C137" s="7">
        <f t="shared" si="33"/>
        <v>24343.399999999994</v>
      </c>
      <c r="D137" s="7">
        <f t="shared" si="33"/>
        <v>5565</v>
      </c>
      <c r="E137" s="7">
        <f t="shared" si="33"/>
        <v>210</v>
      </c>
      <c r="F137" s="7">
        <f t="shared" si="33"/>
        <v>0</v>
      </c>
      <c r="G137" s="7">
        <f t="shared" si="33"/>
        <v>76.39999999999998</v>
      </c>
      <c r="H137" s="7">
        <f>B137+C137+D137+E137+F137+G137</f>
        <v>31228.799999999996</v>
      </c>
      <c r="J137" s="11"/>
    </row>
    <row r="138" spans="1:10" ht="15">
      <c r="A138" s="23" t="s">
        <v>9</v>
      </c>
      <c r="B138" s="7">
        <f t="shared" si="33"/>
        <v>1184</v>
      </c>
      <c r="C138" s="7">
        <f t="shared" si="33"/>
        <v>18162.399999999994</v>
      </c>
      <c r="D138" s="7">
        <f t="shared" si="33"/>
        <v>4600</v>
      </c>
      <c r="E138" s="7">
        <f t="shared" si="33"/>
        <v>210</v>
      </c>
      <c r="F138" s="7">
        <f t="shared" si="33"/>
        <v>0</v>
      </c>
      <c r="G138" s="7">
        <f t="shared" si="33"/>
        <v>36.89999999999998</v>
      </c>
      <c r="H138" s="7">
        <f>B138+C138+D138+E138+F138+G138</f>
        <v>24193.299999999996</v>
      </c>
      <c r="J138" s="11"/>
    </row>
    <row r="139" spans="1:10" ht="15">
      <c r="A139" s="23" t="s">
        <v>10</v>
      </c>
      <c r="B139" s="7">
        <f aca="true" t="shared" si="34" ref="B139:G140">B8+B14-B20</f>
        <v>1243</v>
      </c>
      <c r="C139" s="7">
        <f t="shared" si="34"/>
        <v>11662.399999999994</v>
      </c>
      <c r="D139" s="7">
        <f t="shared" si="34"/>
        <v>2300</v>
      </c>
      <c r="E139" s="7">
        <f t="shared" si="34"/>
        <v>280</v>
      </c>
      <c r="F139" s="7">
        <f t="shared" si="34"/>
        <v>0</v>
      </c>
      <c r="G139" s="7">
        <f t="shared" si="34"/>
        <v>82.79999999999995</v>
      </c>
      <c r="H139" s="7">
        <f>B139+C139+D139+E139+F139+G139</f>
        <v>15568.199999999993</v>
      </c>
      <c r="J139" s="11"/>
    </row>
    <row r="140" spans="1:10" ht="15">
      <c r="A140" s="23" t="s">
        <v>37</v>
      </c>
      <c r="B140" s="7">
        <f t="shared" si="34"/>
        <v>1286</v>
      </c>
      <c r="C140" s="7">
        <f t="shared" si="34"/>
        <v>5862.4000000000015</v>
      </c>
      <c r="D140" s="7">
        <f t="shared" si="34"/>
        <v>420</v>
      </c>
      <c r="E140" s="7">
        <f t="shared" si="34"/>
        <v>280</v>
      </c>
      <c r="F140" s="7">
        <f t="shared" si="34"/>
        <v>0</v>
      </c>
      <c r="G140" s="7">
        <f>G9+G15-G21</f>
        <v>86.09999999999991</v>
      </c>
      <c r="H140" s="7">
        <f>B140+C140+D140+E140+F140+G140</f>
        <v>7934.500000000002</v>
      </c>
      <c r="J140" s="11"/>
    </row>
    <row r="141" spans="1:10" ht="12.75" customHeight="1">
      <c r="A141" s="29"/>
      <c r="B141" s="30"/>
      <c r="C141" s="30"/>
      <c r="D141" s="30"/>
      <c r="E141" s="30"/>
      <c r="F141" s="30"/>
      <c r="G141" s="30"/>
      <c r="H141" s="30"/>
      <c r="J141" s="11"/>
    </row>
    <row r="142" spans="1:10" ht="29.25" customHeight="1">
      <c r="A142" s="31"/>
      <c r="B142" s="32"/>
      <c r="C142" s="32"/>
      <c r="E142" s="31"/>
      <c r="F142" s="39"/>
      <c r="G142" s="39"/>
      <c r="H142" s="39"/>
      <c r="J142" s="11"/>
    </row>
    <row r="143" spans="2:10" ht="19.5" customHeight="1">
      <c r="B143"/>
      <c r="C143"/>
      <c r="E143" s="33"/>
      <c r="J143" s="11"/>
    </row>
    <row r="144" spans="2:5" ht="15">
      <c r="B144" s="34" t="s">
        <v>35</v>
      </c>
      <c r="C144" s="34"/>
      <c r="E144"/>
    </row>
  </sheetData>
  <sheetProtection selectLockedCells="1" selectUnlockedCells="1"/>
  <mergeCells count="2">
    <mergeCell ref="A2:H2"/>
    <mergeCell ref="F142:H142"/>
  </mergeCells>
  <printOptions horizontalCentered="1"/>
  <pageMargins left="0.5905511811023623" right="0.1968503937007874" top="0.3937007874015748" bottom="0.5905511811023623" header="0.5118110236220472" footer="0"/>
  <pageSetup firstPageNumber="8" useFirstPageNumber="1" horizontalDpi="300" verticalDpi="3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mz1</dc:creator>
  <cp:keywords/>
  <dc:description/>
  <cp:lastModifiedBy>Александра</cp:lastModifiedBy>
  <cp:lastPrinted>2019-09-23T03:01:07Z</cp:lastPrinted>
  <dcterms:created xsi:type="dcterms:W3CDTF">2013-10-18T02:16:47Z</dcterms:created>
  <dcterms:modified xsi:type="dcterms:W3CDTF">2019-09-30T09:27:19Z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