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3.07.2023" sheetId="1" r:id="rId1"/>
  </sheets>
  <definedNames>
    <definedName name="_xlnm.Print_Titles" localSheetId="0">'13.07.2023'!$4:$6</definedName>
    <definedName name="_xlnm.Print_Area" localSheetId="0">'13.07.2023'!$A$1:$AE$30</definedName>
  </definedNames>
  <calcPr fullCalcOnLoad="1"/>
</workbook>
</file>

<file path=xl/sharedStrings.xml><?xml version="1.0" encoding="utf-8"?>
<sst xmlns="http://schemas.openxmlformats.org/spreadsheetml/2006/main" count="134" uniqueCount="108">
  <si>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</si>
  <si>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</si>
  <si>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</si>
  <si>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</si>
  <si>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</si>
  <si>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</si>
  <si>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</si>
  <si>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</si>
  <si>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</si>
  <si>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</si>
  <si>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</si>
  <si>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</si>
  <si>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</si>
  <si>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</si>
  <si>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</si>
  <si>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</si>
  <si>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</si>
  <si>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</si>
  <si>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</si>
  <si>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</si>
  <si>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</si>
  <si>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</si>
  <si>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</si>
  <si>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</si>
  <si>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</si>
  <si>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</si>
  <si>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</si>
  <si>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</si>
  <si>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</si>
  <si>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</si>
  <si>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</si>
  <si>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</si>
  <si>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</si>
  <si>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</si>
  <si>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</si>
  <si>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</si>
  <si>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</si>
  <si>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</si>
  <si>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</si>
  <si>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</si>
  <si>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</si>
  <si>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</si>
  <si>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</si>
  <si>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</si>
  <si>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</si>
  <si>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</si>
  <si>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</si>
  <si>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</si>
  <si>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</si>
  <si>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</si>
  <si>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</si>
  <si>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</si>
  <si>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</si>
  <si>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</si>
  <si>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</si>
  <si>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</si>
  <si>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</si>
  <si>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</si>
  <si>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</si>
  <si>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</si>
  <si>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</si>
  <si>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</si>
  <si>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</si>
  <si>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</si>
  <si>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</si>
  <si>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</si>
  <si>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</si>
  <si>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</si>
  <si>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</si>
  <si>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</si>
  <si>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</si>
  <si>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</si>
  <si>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</si>
  <si>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</si>
  <si>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</si>
  <si>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</si>
  <si>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</si>
  <si>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</si>
  <si>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</si>
  <si>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</si>
  <si>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</si>
  <si>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</si>
  <si>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</si>
  <si>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</si>
  <si>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</si>
  <si>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</si>
  <si>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</si>
  <si>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</si>
  <si>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</si>
  <si>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</si>
  <si>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</si>
  <si>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</si>
  <si>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</si>
  <si>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</si>
  <si>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</si>
  <si>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</si>
  <si>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</si>
  <si>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04723000-1-2023-008  от 12.05.2023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</si>
  <si>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</si>
  <si>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</si>
  <si>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</si>
  <si>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</si>
  <si>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</si>
  <si>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04723000-1-2023-006 от 01.03.2023</t>
  </si>
  <si>
    <t>04723000-1-2023-002 от 25.01.2023</t>
  </si>
  <si>
    <t>по состоянию на 13.07.2023 года</t>
  </si>
  <si>
    <t>235 от 11.05.2023</t>
  </si>
  <si>
    <t>8 от 15.05.2023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</si>
</sst>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6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A1">
      <pane ySplit="6" topLeftCell="A24" activePane="bottomLeft" state="frozen"/>
      <selection pane="topLeft" activeCell="A2" sqref="A2"/>
      <selection pane="bottomLeft" activeCell="G24" sqref="G24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26.25" customHeight="1">
      <c r="A2" s="77" t="s">
        <v>105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78" t="s">
        <v>39</v>
      </c>
      <c r="B4" s="80" t="s">
        <v>2</v>
      </c>
      <c r="C4" s="80" t="s">
        <v>3</v>
      </c>
      <c r="D4" s="82"/>
      <c r="E4" s="90" t="s">
        <v>40</v>
      </c>
      <c r="F4" s="80" t="s">
        <v>30</v>
      </c>
      <c r="G4" s="80" t="s">
        <v>27</v>
      </c>
      <c r="H4" s="80" t="s">
        <v>16</v>
      </c>
      <c r="I4" s="80" t="s">
        <v>54</v>
      </c>
      <c r="J4" s="87"/>
      <c r="K4" s="87"/>
      <c r="L4" s="87"/>
      <c r="M4" s="87"/>
      <c r="N4" s="80" t="s">
        <v>55</v>
      </c>
      <c r="O4" s="87"/>
      <c r="P4" s="87"/>
      <c r="Q4" s="87"/>
      <c r="R4" s="88"/>
      <c r="S4" s="69" t="s">
        <v>41</v>
      </c>
      <c r="T4" s="70"/>
      <c r="U4" s="70"/>
      <c r="V4" s="71"/>
      <c r="W4" s="83" t="s">
        <v>53</v>
      </c>
      <c r="X4" s="68"/>
      <c r="Y4" s="72" t="s">
        <v>24</v>
      </c>
      <c r="Z4" s="73"/>
      <c r="AA4" s="73"/>
      <c r="AB4" s="73"/>
      <c r="AC4" s="74"/>
      <c r="AD4" s="29"/>
      <c r="AE4" s="64"/>
    </row>
    <row r="5" spans="1:31" ht="59.25" customHeight="1">
      <c r="A5" s="79"/>
      <c r="B5" s="81"/>
      <c r="C5" s="81"/>
      <c r="D5" s="81"/>
      <c r="E5" s="84"/>
      <c r="F5" s="89"/>
      <c r="G5" s="89"/>
      <c r="H5" s="89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4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75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7"/>
      <c r="Z7" s="35"/>
      <c r="AA7" s="35"/>
      <c r="AB7" s="35"/>
      <c r="AC7" s="35"/>
      <c r="AD7" s="35"/>
      <c r="AE7" s="35"/>
    </row>
    <row r="8" spans="1:31" s="38" customFormat="1" ht="18.75">
      <c r="A8" s="75" t="s">
        <v>22</v>
      </c>
      <c r="B8" s="76"/>
      <c r="C8" s="76"/>
      <c r="D8" s="76"/>
      <c r="E8" s="76"/>
      <c r="F8" s="76"/>
      <c r="G8" s="76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7000000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5246941.04</v>
      </c>
      <c r="U8" s="10">
        <f>U11+U13+U15</f>
        <v>0</v>
      </c>
      <c r="V8" s="10">
        <f>V11+V13+V15</f>
        <v>303082.76</v>
      </c>
      <c r="W8" s="10">
        <f>S8/I8*100</f>
        <v>9.446877471251591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9.446877471251591</v>
      </c>
    </row>
    <row r="9" spans="1:31" s="5" customFormat="1" ht="96" customHeight="1">
      <c r="A9" s="92" t="s">
        <v>5</v>
      </c>
      <c r="B9" s="92" t="s">
        <v>8</v>
      </c>
      <c r="C9" s="92" t="s">
        <v>38</v>
      </c>
      <c r="D9" s="48" t="s">
        <v>68</v>
      </c>
      <c r="E9" s="97" t="s">
        <v>69</v>
      </c>
      <c r="F9" s="85" t="s">
        <v>50</v>
      </c>
      <c r="G9" s="85" t="s">
        <v>104</v>
      </c>
      <c r="H9" s="92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92"/>
      <c r="B10" s="96"/>
      <c r="C10" s="93"/>
      <c r="D10" s="46" t="s">
        <v>67</v>
      </c>
      <c r="E10" s="97"/>
      <c r="F10" s="85"/>
      <c r="G10" s="85"/>
      <c r="H10" s="93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92"/>
      <c r="B11" s="96"/>
      <c r="C11" s="93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92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R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7303082.76</v>
      </c>
      <c r="O12" s="12">
        <f t="shared" si="4"/>
        <v>7000000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18.311909121727734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18.311909121727734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7303082.76</v>
      </c>
      <c r="O13" s="13">
        <v>7000000</v>
      </c>
      <c r="P13" s="13"/>
      <c r="Q13" s="13">
        <v>303082.76</v>
      </c>
      <c r="R13" s="13"/>
      <c r="S13" s="13">
        <f>T13+U13+V13</f>
        <v>5550023.8</v>
      </c>
      <c r="T13" s="43">
        <v>5246941.04</v>
      </c>
      <c r="U13" s="43"/>
      <c r="V13" s="43">
        <v>303082.76</v>
      </c>
      <c r="W13" s="62"/>
      <c r="X13" s="1"/>
      <c r="Y13" s="2">
        <f>Z13+AA13+AB13</f>
        <v>25061334.1</v>
      </c>
      <c r="Z13" s="3">
        <f>J13-T13</f>
        <v>16901413.87</v>
      </c>
      <c r="AA13" s="3">
        <f>K13-U13</f>
        <v>7856837.47</v>
      </c>
      <c r="AB13" s="3">
        <f>L13-W13</f>
        <v>303082.76</v>
      </c>
      <c r="AC13" s="3"/>
      <c r="AD13" s="14" t="s">
        <v>25</v>
      </c>
      <c r="AE13" s="3">
        <f t="shared" si="2"/>
        <v>18.311909121727734</v>
      </c>
      <c r="AF13" s="15"/>
    </row>
    <row r="14" spans="1:32" s="5" customFormat="1" ht="12.75">
      <c r="A14" s="94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94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95" t="s">
        <v>78</v>
      </c>
      <c r="B16" s="95"/>
      <c r="C16" s="95"/>
      <c r="D16" s="95"/>
      <c r="E16" s="95"/>
      <c r="F16" s="95"/>
      <c r="G16" s="95"/>
      <c r="H16" s="25"/>
      <c r="I16" s="53">
        <f>I17+I18+I19+I20</f>
        <v>61382534.39</v>
      </c>
      <c r="J16" s="53">
        <f>J17+J18+J19+J20</f>
        <v>38000000</v>
      </c>
      <c r="K16" s="53">
        <f>K17+K18+K19+K20</f>
        <v>23115700</v>
      </c>
      <c r="L16" s="53">
        <f>L17+L18+L19+L20</f>
        <v>266834.39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97</v>
      </c>
      <c r="H20" s="46" t="s">
        <v>15</v>
      </c>
      <c r="I20" s="43">
        <f>J20+K20+L20</f>
        <v>40048089.39</v>
      </c>
      <c r="J20" s="43">
        <v>38000000</v>
      </c>
      <c r="K20" s="43">
        <v>2000000</v>
      </c>
      <c r="L20" s="43">
        <v>48089.39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86" t="s">
        <v>33</v>
      </c>
      <c r="B21" s="86"/>
      <c r="C21" s="86"/>
      <c r="D21" s="86"/>
      <c r="E21" s="86"/>
      <c r="F21" s="86"/>
      <c r="G21" s="86"/>
      <c r="H21" s="86"/>
      <c r="I21" s="43">
        <f>I23+I24</f>
        <v>474750</v>
      </c>
      <c r="J21" s="43">
        <f aca="true" t="shared" si="7" ref="J21:W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  <c r="T21" s="13">
        <f t="shared" si="7"/>
        <v>0</v>
      </c>
      <c r="U21" s="13">
        <f t="shared" si="7"/>
        <v>0</v>
      </c>
      <c r="V21" s="13"/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470000</v>
      </c>
      <c r="AB21" s="3">
        <f>L21-W21</f>
        <v>4750</v>
      </c>
      <c r="AC21" s="3"/>
      <c r="AD21" s="4"/>
      <c r="AE21" s="10">
        <f t="shared" si="2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98</v>
      </c>
      <c r="B24" s="59" t="s">
        <v>100</v>
      </c>
      <c r="C24" s="46" t="s">
        <v>101</v>
      </c>
      <c r="D24" s="46" t="s">
        <v>102</v>
      </c>
      <c r="E24" s="46" t="s">
        <v>45</v>
      </c>
      <c r="F24" s="42" t="s">
        <v>99</v>
      </c>
      <c r="G24" s="44" t="s">
        <v>106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86" t="s">
        <v>31</v>
      </c>
      <c r="B25" s="86"/>
      <c r="C25" s="86"/>
      <c r="D25" s="86"/>
      <c r="E25" s="86"/>
      <c r="F25" s="86"/>
      <c r="G25" s="86"/>
      <c r="H25" s="86"/>
      <c r="I25" s="43">
        <f>J25+K25+L25</f>
        <v>1904113</v>
      </c>
      <c r="J25" s="43">
        <f>J26+J27</f>
        <v>1213956.81</v>
      </c>
      <c r="K25" s="43">
        <f>K26+K27</f>
        <v>683893.19</v>
      </c>
      <c r="L25" s="43">
        <f>L26+L27</f>
        <v>6263</v>
      </c>
      <c r="M25" s="12">
        <f aca="true" t="shared" si="9" ref="M25:X25">M26</f>
        <v>0</v>
      </c>
      <c r="N25" s="13">
        <f t="shared" si="6"/>
        <v>620000</v>
      </c>
      <c r="O25" s="12">
        <f t="shared" si="9"/>
        <v>0</v>
      </c>
      <c r="P25" s="12">
        <f t="shared" si="9"/>
        <v>620000</v>
      </c>
      <c r="Q25" s="12">
        <f t="shared" si="9"/>
        <v>0</v>
      </c>
      <c r="R25" s="12">
        <f t="shared" si="9"/>
        <v>0</v>
      </c>
      <c r="S25" s="13">
        <f>T25+U25+W25</f>
        <v>0</v>
      </c>
      <c r="T25" s="12">
        <f t="shared" si="9"/>
        <v>0</v>
      </c>
      <c r="U25" s="12">
        <f t="shared" si="9"/>
        <v>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107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91" t="s">
        <v>37</v>
      </c>
      <c r="B28" s="91"/>
      <c r="C28" s="91"/>
      <c r="D28" s="91"/>
      <c r="E28" s="91"/>
      <c r="F28" s="91"/>
      <c r="G28" s="91"/>
      <c r="H28" s="91"/>
      <c r="I28" s="20">
        <f aca="true" t="shared" si="10" ref="I28:V28">I8+I16+I21+I25</f>
        <v>122511220.46000001</v>
      </c>
      <c r="J28" s="20">
        <f t="shared" si="10"/>
        <v>87157849.77000001</v>
      </c>
      <c r="K28" s="20">
        <f t="shared" si="10"/>
        <v>33484090.540000003</v>
      </c>
      <c r="L28" s="20">
        <f t="shared" si="10"/>
        <v>1869280.15</v>
      </c>
      <c r="M28" s="20">
        <f t="shared" si="10"/>
        <v>0</v>
      </c>
      <c r="N28" s="20">
        <f t="shared" si="10"/>
        <v>7923082.76</v>
      </c>
      <c r="O28" s="20">
        <f t="shared" si="10"/>
        <v>7000000</v>
      </c>
      <c r="P28" s="20">
        <f t="shared" si="10"/>
        <v>620000</v>
      </c>
      <c r="Q28" s="20">
        <f t="shared" si="10"/>
        <v>303082.76</v>
      </c>
      <c r="R28" s="20">
        <f t="shared" si="10"/>
        <v>0</v>
      </c>
      <c r="S28" s="20">
        <f t="shared" si="10"/>
        <v>5550023.8</v>
      </c>
      <c r="T28" s="20">
        <f t="shared" si="10"/>
        <v>5246941.04</v>
      </c>
      <c r="U28" s="20">
        <f t="shared" si="10"/>
        <v>0</v>
      </c>
      <c r="V28" s="20">
        <f t="shared" si="10"/>
        <v>303082.76</v>
      </c>
      <c r="W28" s="67">
        <f>S28/I28*100</f>
        <v>4.530216725587258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4.530216725587258</v>
      </c>
    </row>
    <row r="29" spans="9:11" ht="57.75" customHeight="1">
      <c r="I29" s="40"/>
      <c r="K29" s="40"/>
    </row>
    <row r="30" spans="10:11" ht="15" customHeight="1">
      <c r="J30" s="40"/>
      <c r="K30" s="40"/>
    </row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F4:F5"/>
    <mergeCell ref="G4:G5"/>
    <mergeCell ref="H4:H5"/>
    <mergeCell ref="E4:E5"/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2023-07-13T09:10:42Z</dcterms:modified>
  <cp:category/>
  <cp:version/>
  <cp:contentType/>
  <cp:contentStatus/>
</cp:coreProperties>
</file>