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4.05.2023" sheetId="1" r:id="rId1"/>
  </sheets>
  <definedNames>
    <definedName name="_xlnm.Print_Titles" localSheetId="0">'04.05.2023'!$4:$6</definedName>
    <definedName name="_xlnm.Print_Area" localSheetId="0">'04.05.2023'!$A$1:$AE$30</definedName>
  </definedNames>
  <calcPr fullCalcOnLoad="1"/>
</workbook>
</file>

<file path=xl/sharedStrings.xml><?xml version="1.0" encoding="utf-8"?>
<sst xmlns="http://schemas.openxmlformats.org/spreadsheetml/2006/main" count="123" uniqueCount="99">
  <si>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</si>
  <si>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</si>
  <si>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</si>
  <si>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</si>
  <si>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</si>
  <si>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</si>
  <si>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</si>
  <si>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</si>
  <si>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</si>
  <si>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</si>
  <si>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</si>
  <si>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</si>
  <si>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</si>
  <si>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</si>
  <si>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</si>
  <si>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</si>
  <si>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</si>
  <si>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</si>
  <si>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</si>
  <si>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</si>
  <si>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</si>
  <si>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</si>
  <si>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</si>
  <si>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</si>
  <si>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</si>
  <si>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</si>
  <si>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</si>
  <si>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</si>
  <si>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</si>
  <si>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</si>
  <si>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</si>
  <si>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</si>
  <si>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</si>
  <si>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</si>
  <si>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</si>
  <si>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</si>
  <si>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</si>
  <si>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</si>
  <si>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</si>
  <si>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</si>
  <si>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</si>
  <si>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</si>
  <si>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</si>
  <si>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</si>
  <si>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</si>
  <si>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</si>
  <si>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</si>
  <si>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</si>
  <si>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</si>
  <si>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</si>
  <si>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</si>
  <si>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</si>
  <si>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</si>
  <si>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</si>
  <si>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</si>
  <si>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</si>
  <si>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</si>
  <si>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</si>
  <si>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</si>
  <si>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</si>
  <si>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</si>
  <si>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</si>
  <si>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</si>
  <si>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</si>
  <si>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</si>
  <si>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</si>
  <si>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</si>
  <si>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</si>
  <si>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</si>
  <si>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</si>
  <si>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</si>
  <si>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</si>
  <si>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</si>
  <si>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</si>
  <si>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</si>
  <si>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</si>
  <si>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</si>
  <si>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</si>
  <si>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</si>
  <si>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</si>
  <si>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</si>
  <si>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</si>
  <si>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</si>
  <si>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</si>
  <si>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</si>
  <si>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</si>
  <si>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</si>
  <si>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</si>
  <si>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</si>
  <si>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</si>
  <si>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</si>
  <si>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</si>
  <si>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</si>
  <si>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</si>
  <si>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</si>
  <si>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</si>
  <si>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по состоянию на 04.05.2023 года</t>
  </si>
  <si>
    <t>б/н от 10.10.2022</t>
  </si>
  <si>
    <t>04723000-1-2023-002  от 25.01.2023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</si>
</sst>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B1">
      <pane ySplit="6" topLeftCell="A26" activePane="bottomLeft" state="frozen"/>
      <selection pane="topLeft" activeCell="A2" sqref="A2"/>
      <selection pane="bottomLeft" activeCell="N28" sqref="N28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2.57421875" style="26" customWidth="1"/>
    <col min="11" max="11" width="12.42187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26.25" customHeight="1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1" t="s">
        <v>39</v>
      </c>
      <c r="B4" s="78" t="s">
        <v>2</v>
      </c>
      <c r="C4" s="78" t="s">
        <v>3</v>
      </c>
      <c r="D4" s="94"/>
      <c r="E4" s="95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79"/>
      <c r="K4" s="79"/>
      <c r="L4" s="79"/>
      <c r="M4" s="79"/>
      <c r="N4" s="78" t="s">
        <v>55</v>
      </c>
      <c r="O4" s="79"/>
      <c r="P4" s="79"/>
      <c r="Q4" s="79"/>
      <c r="R4" s="80"/>
      <c r="S4" s="82" t="s">
        <v>41</v>
      </c>
      <c r="T4" s="83"/>
      <c r="U4" s="83"/>
      <c r="V4" s="84"/>
      <c r="W4" s="97" t="s">
        <v>53</v>
      </c>
      <c r="X4" s="68"/>
      <c r="Y4" s="85" t="s">
        <v>24</v>
      </c>
      <c r="Z4" s="86"/>
      <c r="AA4" s="86"/>
      <c r="AB4" s="86"/>
      <c r="AC4" s="87"/>
      <c r="AD4" s="29"/>
      <c r="AE4" s="64"/>
    </row>
    <row r="5" spans="1:31" ht="59.25" customHeight="1">
      <c r="A5" s="92"/>
      <c r="B5" s="93"/>
      <c r="C5" s="93"/>
      <c r="D5" s="93"/>
      <c r="E5" s="96"/>
      <c r="F5" s="81"/>
      <c r="G5" s="81"/>
      <c r="H5" s="81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96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88" t="s">
        <v>10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37"/>
      <c r="Z7" s="35"/>
      <c r="AA7" s="35"/>
      <c r="AB7" s="35"/>
      <c r="AC7" s="35"/>
      <c r="AD7" s="35"/>
      <c r="AE7" s="35"/>
    </row>
    <row r="8" spans="1:31" s="38" customFormat="1" ht="18.75">
      <c r="A8" s="88" t="s">
        <v>22</v>
      </c>
      <c r="B8" s="89"/>
      <c r="C8" s="89"/>
      <c r="D8" s="89"/>
      <c r="E8" s="89"/>
      <c r="F8" s="89"/>
      <c r="G8" s="89"/>
      <c r="H8" s="35"/>
      <c r="I8" s="10">
        <f>I11+I13+I15</f>
        <v>35744630.69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0</v>
      </c>
      <c r="P8" s="10">
        <f t="shared" si="0"/>
        <v>7000000</v>
      </c>
      <c r="Q8" s="10">
        <f t="shared" si="0"/>
        <v>303082.76</v>
      </c>
      <c r="R8" s="10">
        <f aca="true" t="shared" si="1" ref="R8:W8">R11+R13+R15</f>
        <v>0</v>
      </c>
      <c r="S8" s="10">
        <f>S11+S13+S15</f>
        <v>5550023.8</v>
      </c>
      <c r="T8" s="10">
        <f t="shared" si="1"/>
        <v>0</v>
      </c>
      <c r="U8" s="10">
        <f t="shared" si="1"/>
        <v>5246941.04</v>
      </c>
      <c r="V8" s="10">
        <f t="shared" si="1"/>
        <v>303082.76</v>
      </c>
      <c r="W8" s="10">
        <f>S8/I8*100</f>
        <v>15.526874086721751</v>
      </c>
      <c r="X8" s="8" t="e">
        <f aca="true" t="shared" si="2" ref="X8:AC8">X11+X12+X13</f>
        <v>#REF!</v>
      </c>
      <c r="Y8" s="9" t="e">
        <f t="shared" si="2"/>
        <v>#REF!</v>
      </c>
      <c r="Z8" s="10" t="e">
        <f t="shared" si="2"/>
        <v>#REF!</v>
      </c>
      <c r="AA8" s="10" t="e">
        <f t="shared" si="2"/>
        <v>#REF!</v>
      </c>
      <c r="AB8" s="10" t="e">
        <f t="shared" si="2"/>
        <v>#REF!</v>
      </c>
      <c r="AC8" s="10" t="e">
        <f t="shared" si="2"/>
        <v>#REF!</v>
      </c>
      <c r="AD8" s="35"/>
      <c r="AE8" s="10">
        <f>S8/I8*100</f>
        <v>15.526874086721751</v>
      </c>
    </row>
    <row r="9" spans="1:31" s="5" customFormat="1" ht="96" customHeight="1">
      <c r="A9" s="71" t="s">
        <v>5</v>
      </c>
      <c r="B9" s="71" t="s">
        <v>8</v>
      </c>
      <c r="C9" s="71" t="s">
        <v>38</v>
      </c>
      <c r="D9" s="48" t="s">
        <v>68</v>
      </c>
      <c r="E9" s="77" t="s">
        <v>69</v>
      </c>
      <c r="F9" s="70" t="s">
        <v>50</v>
      </c>
      <c r="G9" s="70" t="s">
        <v>98</v>
      </c>
      <c r="H9" s="71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3" ref="AE9:AE28">S9/I9*100</f>
        <v>0</v>
      </c>
    </row>
    <row r="10" spans="1:31" s="5" customFormat="1" ht="97.5" customHeight="1">
      <c r="A10" s="71"/>
      <c r="B10" s="76"/>
      <c r="C10" s="72"/>
      <c r="D10" s="46" t="s">
        <v>67</v>
      </c>
      <c r="E10" s="77"/>
      <c r="F10" s="70"/>
      <c r="G10" s="70"/>
      <c r="H10" s="72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3"/>
        <v>0</v>
      </c>
    </row>
    <row r="11" spans="1:31" s="5" customFormat="1" ht="22.5" customHeight="1">
      <c r="A11" s="71"/>
      <c r="B11" s="76"/>
      <c r="C11" s="72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4" ref="J11:AC11">J10+J9</f>
        <v>25795538.05</v>
      </c>
      <c r="K11" s="52">
        <f t="shared" si="4"/>
        <v>1357659.88</v>
      </c>
      <c r="L11" s="52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7"/>
      <c r="X11" s="8">
        <f t="shared" si="4"/>
        <v>0</v>
      </c>
      <c r="Y11" s="9">
        <f t="shared" si="4"/>
        <v>28441547.93</v>
      </c>
      <c r="Z11" s="10">
        <f t="shared" si="4"/>
        <v>25795538.05</v>
      </c>
      <c r="AA11" s="10">
        <f t="shared" si="4"/>
        <v>1357659.88</v>
      </c>
      <c r="AB11" s="3">
        <f>L11-W11</f>
        <v>1288350</v>
      </c>
      <c r="AC11" s="10">
        <f t="shared" si="4"/>
        <v>0</v>
      </c>
      <c r="AD11" s="4"/>
      <c r="AE11" s="10">
        <f t="shared" si="3"/>
        <v>0</v>
      </c>
    </row>
    <row r="12" spans="1:31" s="5" customFormat="1" ht="12.75">
      <c r="A12" s="71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5" ref="I12:R12">I13</f>
        <v>7303082.76</v>
      </c>
      <c r="J12" s="53">
        <f t="shared" si="5"/>
        <v>0</v>
      </c>
      <c r="K12" s="53">
        <f t="shared" si="5"/>
        <v>7000000</v>
      </c>
      <c r="L12" s="53">
        <f t="shared" si="5"/>
        <v>303082.76</v>
      </c>
      <c r="M12" s="53">
        <f t="shared" si="5"/>
        <v>0</v>
      </c>
      <c r="N12" s="12">
        <f t="shared" si="5"/>
        <v>7303082.76</v>
      </c>
      <c r="O12" s="12">
        <f t="shared" si="5"/>
        <v>0</v>
      </c>
      <c r="P12" s="12">
        <f t="shared" si="5"/>
        <v>7000000</v>
      </c>
      <c r="Q12" s="12">
        <f t="shared" si="5"/>
        <v>303082.76</v>
      </c>
      <c r="R12" s="12">
        <f t="shared" si="5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75.99563064516059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3"/>
        <v>75.99563064516059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97</v>
      </c>
      <c r="H13" s="25" t="s">
        <v>20</v>
      </c>
      <c r="I13" s="13">
        <f>J13+K13+L13</f>
        <v>7303082.76</v>
      </c>
      <c r="J13" s="43"/>
      <c r="K13" s="43">
        <v>7000000</v>
      </c>
      <c r="L13" s="43">
        <v>303082.76</v>
      </c>
      <c r="M13" s="13"/>
      <c r="N13" s="13">
        <f>O13+P13+Q13+R13</f>
        <v>7303082.76</v>
      </c>
      <c r="O13" s="13"/>
      <c r="P13" s="13">
        <v>7000000</v>
      </c>
      <c r="Q13" s="13">
        <v>303082.76</v>
      </c>
      <c r="R13" s="13"/>
      <c r="S13" s="13">
        <f>T13+U13+V13</f>
        <v>5550023.8</v>
      </c>
      <c r="T13" s="13"/>
      <c r="U13" s="13">
        <v>5246941.04</v>
      </c>
      <c r="V13" s="13">
        <v>303082.76</v>
      </c>
      <c r="W13" s="62"/>
      <c r="X13" s="1"/>
      <c r="Y13" s="2">
        <f>Z13+AA13+AB13</f>
        <v>2056141.72</v>
      </c>
      <c r="Z13" s="3">
        <f>J13-T13</f>
        <v>0</v>
      </c>
      <c r="AA13" s="3">
        <f>K13-U13</f>
        <v>1753058.96</v>
      </c>
      <c r="AB13" s="3">
        <f>L13-W13</f>
        <v>303082.76</v>
      </c>
      <c r="AC13" s="3"/>
      <c r="AD13" s="14" t="s">
        <v>25</v>
      </c>
      <c r="AE13" s="3">
        <f t="shared" si="3"/>
        <v>75.99563064516059</v>
      </c>
      <c r="AF13" s="15"/>
    </row>
    <row r="14" spans="1:32" s="5" customFormat="1" ht="12.75">
      <c r="A14" s="73"/>
      <c r="B14" s="25"/>
      <c r="C14" s="25"/>
      <c r="D14" s="6" t="s">
        <v>12</v>
      </c>
      <c r="E14" s="6"/>
      <c r="F14" s="6"/>
      <c r="G14" s="6"/>
      <c r="H14" s="6"/>
      <c r="I14" s="12">
        <f>I15</f>
        <v>0</v>
      </c>
      <c r="J14" s="53">
        <f aca="true" t="shared" si="6" ref="J14:U14">J15</f>
        <v>0</v>
      </c>
      <c r="K14" s="53">
        <f t="shared" si="6"/>
        <v>0</v>
      </c>
      <c r="L14" s="53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3"/>
        <v>#DIV/0!</v>
      </c>
      <c r="AF14" s="15"/>
    </row>
    <row r="15" spans="1:32" s="5" customFormat="1" ht="49.5" customHeight="1" hidden="1">
      <c r="A15" s="73"/>
      <c r="B15" s="24"/>
      <c r="C15" s="24"/>
      <c r="D15" s="24"/>
      <c r="E15" s="24"/>
      <c r="F15" s="41"/>
      <c r="G15" s="44"/>
      <c r="H15" s="25"/>
      <c r="I15" s="39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3"/>
        <v>#DIV/0!</v>
      </c>
      <c r="AF15" s="15"/>
    </row>
    <row r="16" spans="1:31" s="5" customFormat="1" ht="18.75">
      <c r="A16" s="74" t="s">
        <v>78</v>
      </c>
      <c r="B16" s="74"/>
      <c r="C16" s="74"/>
      <c r="D16" s="74"/>
      <c r="E16" s="74"/>
      <c r="F16" s="74"/>
      <c r="G16" s="74"/>
      <c r="H16" s="25"/>
      <c r="I16" s="12">
        <f>I17+I18+I19+I20</f>
        <v>61431445</v>
      </c>
      <c r="J16" s="53">
        <f>J17+J18+J19+J20</f>
        <v>38000000</v>
      </c>
      <c r="K16" s="53">
        <f>K17+K18+K19+K20</f>
        <v>23115700</v>
      </c>
      <c r="L16" s="53">
        <f>L17+L18+L19+L20</f>
        <v>315745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3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3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7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7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3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/>
      <c r="H20" s="46" t="s">
        <v>15</v>
      </c>
      <c r="I20" s="43">
        <f>J20+K20+L20</f>
        <v>40097000</v>
      </c>
      <c r="J20" s="43">
        <v>38000000</v>
      </c>
      <c r="K20" s="43">
        <v>2000000</v>
      </c>
      <c r="L20" s="43">
        <v>97000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75" t="s">
        <v>33</v>
      </c>
      <c r="B21" s="75"/>
      <c r="C21" s="75"/>
      <c r="D21" s="75"/>
      <c r="E21" s="75"/>
      <c r="F21" s="75"/>
      <c r="G21" s="75"/>
      <c r="H21" s="75"/>
      <c r="I21" s="43">
        <f>I23+I24</f>
        <v>7060</v>
      </c>
      <c r="J21" s="43">
        <f aca="true" t="shared" si="8" ref="J21:W21">J23+J24</f>
        <v>0</v>
      </c>
      <c r="K21" s="43">
        <f t="shared" si="8"/>
        <v>0</v>
      </c>
      <c r="L21" s="43">
        <f t="shared" si="8"/>
        <v>7060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3">
        <f t="shared" si="8"/>
        <v>0</v>
      </c>
      <c r="Q21" s="13">
        <f t="shared" si="8"/>
        <v>0</v>
      </c>
      <c r="R21" s="13">
        <f t="shared" si="8"/>
        <v>0</v>
      </c>
      <c r="S21" s="13">
        <f t="shared" si="8"/>
        <v>0</v>
      </c>
      <c r="T21" s="13">
        <f t="shared" si="8"/>
        <v>0</v>
      </c>
      <c r="U21" s="13">
        <f t="shared" si="8"/>
        <v>0</v>
      </c>
      <c r="V21" s="13"/>
      <c r="W21" s="13">
        <f t="shared" si="8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7060</v>
      </c>
      <c r="AC21" s="3"/>
      <c r="AD21" s="4"/>
      <c r="AE21" s="10">
        <f t="shared" si="3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9" ref="I22:I27">J22+K22+L22</f>
        <v>0</v>
      </c>
      <c r="J22" s="43"/>
      <c r="K22" s="43"/>
      <c r="L22" s="43"/>
      <c r="M22" s="13">
        <v>0</v>
      </c>
      <c r="N22" s="13">
        <f t="shared" si="7"/>
        <v>0</v>
      </c>
      <c r="O22" s="13"/>
      <c r="P22" s="13"/>
      <c r="Q22" s="13"/>
      <c r="R22" s="13">
        <v>0</v>
      </c>
      <c r="S22" s="13">
        <f aca="true" t="shared" si="10" ref="S19:S27"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3"/>
        <v>#DIV/0!</v>
      </c>
    </row>
    <row r="23" spans="1:31" s="5" customFormat="1" ht="171" customHeight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9"/>
        <v>7060</v>
      </c>
      <c r="J23" s="43"/>
      <c r="K23" s="43"/>
      <c r="L23" s="43">
        <v>7060</v>
      </c>
      <c r="M23" s="13"/>
      <c r="N23" s="13">
        <f t="shared" si="7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>
        <f t="shared" si="3"/>
        <v>0</v>
      </c>
    </row>
    <row r="24" spans="1:31" s="5" customFormat="1" ht="39" customHeight="1">
      <c r="A24" s="46"/>
      <c r="B24" s="59"/>
      <c r="C24" s="46"/>
      <c r="D24" s="46"/>
      <c r="E24" s="46"/>
      <c r="F24" s="42"/>
      <c r="G24" s="44"/>
      <c r="H24" s="46"/>
      <c r="I24" s="43">
        <f t="shared" si="9"/>
        <v>0</v>
      </c>
      <c r="J24" s="43"/>
      <c r="K24" s="43"/>
      <c r="L24" s="43"/>
      <c r="M24" s="13"/>
      <c r="N24" s="13">
        <f t="shared" si="7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5" t="s">
        <v>31</v>
      </c>
      <c r="B25" s="75"/>
      <c r="C25" s="75"/>
      <c r="D25" s="75"/>
      <c r="E25" s="75"/>
      <c r="F25" s="75"/>
      <c r="G25" s="75"/>
      <c r="H25" s="75"/>
      <c r="I25" s="43">
        <f>J25+K25+L25</f>
        <v>1282901</v>
      </c>
      <c r="J25" s="43">
        <f>J26+J27</f>
        <v>1213956.81</v>
      </c>
      <c r="K25" s="43">
        <f>K26+K27</f>
        <v>63893.19</v>
      </c>
      <c r="L25" s="43">
        <f>L26+L27</f>
        <v>5051</v>
      </c>
      <c r="M25" s="12">
        <f aca="true" t="shared" si="11" ref="M25:X25">M26</f>
        <v>0</v>
      </c>
      <c r="N25" s="13">
        <f t="shared" si="7"/>
        <v>0</v>
      </c>
      <c r="O25" s="12">
        <f t="shared" si="11"/>
        <v>0</v>
      </c>
      <c r="P25" s="12">
        <f t="shared" si="11"/>
        <v>0</v>
      </c>
      <c r="Q25" s="12">
        <f t="shared" si="11"/>
        <v>0</v>
      </c>
      <c r="R25" s="12">
        <f t="shared" si="11"/>
        <v>0</v>
      </c>
      <c r="S25" s="13">
        <f t="shared" si="10"/>
        <v>0</v>
      </c>
      <c r="T25" s="12">
        <f t="shared" si="11"/>
        <v>0</v>
      </c>
      <c r="U25" s="12">
        <f t="shared" si="11"/>
        <v>0</v>
      </c>
      <c r="V25" s="12"/>
      <c r="W25" s="12"/>
      <c r="X25" s="8">
        <f t="shared" si="11"/>
        <v>0</v>
      </c>
      <c r="Y25" s="2"/>
      <c r="Z25" s="3"/>
      <c r="AA25" s="3"/>
      <c r="AB25" s="3"/>
      <c r="AC25" s="3"/>
      <c r="AD25" s="4"/>
      <c r="AE25" s="10">
        <f t="shared" si="3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/>
      <c r="H26" s="46" t="s">
        <v>76</v>
      </c>
      <c r="I26" s="43">
        <f t="shared" si="9"/>
        <v>5051</v>
      </c>
      <c r="J26" s="43"/>
      <c r="K26" s="43"/>
      <c r="L26" s="43">
        <v>5051</v>
      </c>
      <c r="M26" s="13"/>
      <c r="N26" s="13">
        <f t="shared" si="7"/>
        <v>0</v>
      </c>
      <c r="O26" s="13"/>
      <c r="P26" s="13"/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3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25"/>
      <c r="H27" s="45" t="s">
        <v>21</v>
      </c>
      <c r="I27" s="13">
        <f t="shared" si="9"/>
        <v>1277850</v>
      </c>
      <c r="J27" s="43">
        <v>1213956.81</v>
      </c>
      <c r="K27" s="43">
        <v>63893.19</v>
      </c>
      <c r="L27" s="43"/>
      <c r="M27" s="13"/>
      <c r="N27" s="13">
        <f t="shared" si="7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9" t="s">
        <v>37</v>
      </c>
      <c r="B28" s="69"/>
      <c r="C28" s="69"/>
      <c r="D28" s="69"/>
      <c r="E28" s="69"/>
      <c r="F28" s="69"/>
      <c r="G28" s="69"/>
      <c r="H28" s="69"/>
      <c r="I28" s="20">
        <f aca="true" t="shared" si="12" ref="I28:V28">I8+I16+I21+I25</f>
        <v>98466036.69</v>
      </c>
      <c r="J28" s="20">
        <f t="shared" si="12"/>
        <v>65009494.86</v>
      </c>
      <c r="K28" s="20">
        <f t="shared" si="12"/>
        <v>31537253.07</v>
      </c>
      <c r="L28" s="20">
        <f t="shared" si="12"/>
        <v>1919288.76</v>
      </c>
      <c r="M28" s="20">
        <f t="shared" si="12"/>
        <v>0</v>
      </c>
      <c r="N28" s="20">
        <f t="shared" si="12"/>
        <v>7303082.76</v>
      </c>
      <c r="O28" s="20">
        <f t="shared" si="12"/>
        <v>0</v>
      </c>
      <c r="P28" s="20">
        <f t="shared" si="12"/>
        <v>7000000</v>
      </c>
      <c r="Q28" s="20">
        <f t="shared" si="12"/>
        <v>303082.76</v>
      </c>
      <c r="R28" s="20">
        <f t="shared" si="12"/>
        <v>0</v>
      </c>
      <c r="S28" s="20">
        <f t="shared" si="12"/>
        <v>5550023.8</v>
      </c>
      <c r="T28" s="20">
        <f t="shared" si="12"/>
        <v>0</v>
      </c>
      <c r="U28" s="20">
        <f t="shared" si="12"/>
        <v>5246941.04</v>
      </c>
      <c r="V28" s="20">
        <f t="shared" si="12"/>
        <v>303082.76</v>
      </c>
      <c r="W28" s="67">
        <f>S28/I28*100</f>
        <v>5.63648541829007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3"/>
        <v>5.63648541829007</v>
      </c>
    </row>
    <row r="29" ht="57.75" customHeight="1">
      <c r="I29" s="40"/>
    </row>
    <row r="30" ht="15" customHeight="1"/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E9:E10"/>
    <mergeCell ref="F9:F10"/>
    <mergeCell ref="A25:H25"/>
    <mergeCell ref="I4:M4"/>
    <mergeCell ref="N4:R4"/>
    <mergeCell ref="F4:F5"/>
    <mergeCell ref="G4:G5"/>
    <mergeCell ref="H4:H5"/>
    <mergeCell ref="E4:E5"/>
    <mergeCell ref="W4:W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2023-05-04T03:59:50Z</dcterms:modified>
  <cp:category/>
  <cp:version/>
  <cp:contentType/>
  <cp:contentStatus/>
</cp:coreProperties>
</file>