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<sst xmlns="http://schemas.openxmlformats.org/spreadsheetml/2006/main" count="53" uniqueCount="51">
  <si>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</si>
  <si>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</si>
  <si>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</si>
  <si>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</si>
  <si>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</si>
  <si>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</si>
  <si>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</si>
  <si>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</si>
  <si>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</si>
  <si>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</si>
  <si>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</si>
  <si>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</si>
  <si>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</si>
  <si>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</si>
  <si>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</si>
  <si>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</si>
  <si>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</si>
  <si>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</si>
  <si>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</si>
  <si>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</si>
  <si>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</si>
  <si>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</si>
  <si>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</si>
  <si>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</si>
  <si>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</si>
  <si>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</si>
  <si>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</si>
  <si>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</si>
  <si>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</si>
  <si>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</si>
  <si>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</si>
  <si>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</si>
  <si>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</si>
  <si>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</si>
  <si>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</si>
  <si>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</si>
  <si>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</si>
  <si>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</si>
  <si>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</si>
  <si>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</si>
  <si>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</si>
  <si>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</si>
  <si>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</si>
  <si>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</si>
  <si>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</si>
  <si>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</si>
  <si>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</si>
  <si>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</si>
  <si>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</si>
  <si>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</si>
  <si>
    <t>от 23.12.2022 № 5-24р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</si>
</sst>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">
      <selection activeCell="F34" sqref="F34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5" t="s">
        <v>3</v>
      </c>
      <c r="C1" s="34"/>
      <c r="D1" s="34"/>
      <c r="E1" s="34"/>
      <c r="F1" s="34"/>
    </row>
    <row r="2" spans="2:6" ht="18.75">
      <c r="B2" s="35" t="s">
        <v>46</v>
      </c>
      <c r="C2" s="34"/>
      <c r="D2" s="34"/>
      <c r="E2" s="34"/>
      <c r="F2" s="34"/>
    </row>
    <row r="3" spans="2:7" ht="18.75">
      <c r="B3" s="37" t="s">
        <v>50</v>
      </c>
      <c r="C3" s="37"/>
      <c r="D3" s="37"/>
      <c r="E3" s="37"/>
      <c r="F3" s="37"/>
      <c r="G3" s="32"/>
    </row>
    <row r="4" spans="1:6" ht="18.75">
      <c r="A4" s="2"/>
      <c r="B4" s="35" t="s">
        <v>3</v>
      </c>
      <c r="C4" s="34"/>
      <c r="D4" s="34"/>
      <c r="E4" s="34"/>
      <c r="F4" s="34"/>
    </row>
    <row r="5" spans="1:6" ht="18.75">
      <c r="A5" s="2"/>
      <c r="B5" s="35" t="s">
        <v>46</v>
      </c>
      <c r="C5" s="34"/>
      <c r="D5" s="34"/>
      <c r="E5" s="34"/>
      <c r="F5" s="34"/>
    </row>
    <row r="6" spans="1:6" ht="18.75">
      <c r="A6" s="2"/>
      <c r="B6" s="36" t="s">
        <v>49</v>
      </c>
      <c r="C6" s="36"/>
      <c r="D6" s="36"/>
      <c r="E6" s="36"/>
      <c r="F6" s="36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22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44</v>
      </c>
      <c r="E11" s="19" t="s">
        <v>45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37</v>
      </c>
      <c r="C13" s="22" t="s">
        <v>31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34</v>
      </c>
      <c r="C14" s="24" t="s">
        <v>32</v>
      </c>
      <c r="D14" s="25">
        <v>0</v>
      </c>
      <c r="E14" s="25">
        <v>0</v>
      </c>
      <c r="F14" s="25">
        <v>0</v>
      </c>
    </row>
    <row r="15" spans="1:6" s="3" customFormat="1" ht="33" customHeight="1">
      <c r="A15" s="20">
        <v>3</v>
      </c>
      <c r="B15" s="20" t="s">
        <v>33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1.5" customHeight="1">
      <c r="A16" s="20">
        <v>4</v>
      </c>
      <c r="B16" s="20" t="s">
        <v>35</v>
      </c>
      <c r="C16" s="24" t="s">
        <v>38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36</v>
      </c>
      <c r="C17" s="24" t="s">
        <v>39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26</v>
      </c>
      <c r="C18" s="22" t="s">
        <v>23</v>
      </c>
      <c r="D18" s="28">
        <f>-D21+D19</f>
        <v>47049.24</v>
      </c>
      <c r="E18" s="28">
        <f>-E21+E19</f>
        <v>12281.129999999997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27</v>
      </c>
      <c r="C19" s="24" t="s">
        <v>24</v>
      </c>
      <c r="D19" s="29">
        <f>D20</f>
        <v>59099.24</v>
      </c>
      <c r="E19" s="29">
        <f>E20</f>
        <v>71380.37</v>
      </c>
      <c r="F19" s="29">
        <f>F20</f>
        <v>71380.37</v>
      </c>
    </row>
    <row r="20" spans="1:6" s="3" customFormat="1" ht="48" customHeight="1">
      <c r="A20" s="20">
        <v>8</v>
      </c>
      <c r="B20" s="20" t="s">
        <v>28</v>
      </c>
      <c r="C20" s="24" t="s">
        <v>43</v>
      </c>
      <c r="D20" s="29">
        <v>59099.24</v>
      </c>
      <c r="E20" s="29">
        <v>71380.37</v>
      </c>
      <c r="F20" s="29">
        <f>E20</f>
        <v>71380.37</v>
      </c>
    </row>
    <row r="21" spans="1:6" s="3" customFormat="1" ht="48">
      <c r="A21" s="20">
        <v>9</v>
      </c>
      <c r="B21" s="20" t="s">
        <v>29</v>
      </c>
      <c r="C21" s="24" t="s">
        <v>25</v>
      </c>
      <c r="D21" s="29">
        <f>D22</f>
        <v>12050</v>
      </c>
      <c r="E21" s="29">
        <f>E22</f>
        <v>59099.24</v>
      </c>
      <c r="F21" s="29">
        <f>F22</f>
        <v>71380.37</v>
      </c>
    </row>
    <row r="22" spans="1:6" s="3" customFormat="1" ht="48">
      <c r="A22" s="20">
        <v>10</v>
      </c>
      <c r="B22" s="20" t="s">
        <v>30</v>
      </c>
      <c r="C22" s="24" t="s">
        <v>40</v>
      </c>
      <c r="D22" s="29">
        <v>12050</v>
      </c>
      <c r="E22" s="29">
        <f>D20</f>
        <v>59099.24</v>
      </c>
      <c r="F22" s="29">
        <f>F20</f>
        <v>71380.37</v>
      </c>
    </row>
    <row r="23" spans="1:6" s="4" customFormat="1" ht="32.25">
      <c r="A23" s="21">
        <v>11</v>
      </c>
      <c r="B23" s="21" t="s">
        <v>13</v>
      </c>
      <c r="C23" s="22" t="s">
        <v>12</v>
      </c>
      <c r="D23" s="28">
        <f>(D25+D29)</f>
        <v>42871.73999999929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14</v>
      </c>
      <c r="C24" s="24" t="s">
        <v>8</v>
      </c>
      <c r="D24" s="29">
        <f>SUM(D25)</f>
        <v>-4457895.2700000005</v>
      </c>
      <c r="E24" s="29">
        <f aca="true" t="shared" si="0" ref="E24:F26">SUM(E25)</f>
        <v>-2856151.27</v>
      </c>
      <c r="F24" s="29">
        <f t="shared" si="0"/>
        <v>-2415278.8600000003</v>
      </c>
    </row>
    <row r="25" spans="1:6" s="2" customFormat="1" ht="18.75" customHeight="1">
      <c r="A25" s="20">
        <v>13</v>
      </c>
      <c r="B25" s="20" t="s">
        <v>15</v>
      </c>
      <c r="C25" s="24" t="s">
        <v>4</v>
      </c>
      <c r="D25" s="29">
        <f>SUM(D26)</f>
        <v>-4457895.2700000005</v>
      </c>
      <c r="E25" s="29">
        <f t="shared" si="0"/>
        <v>-2856151.27</v>
      </c>
      <c r="F25" s="29">
        <f t="shared" si="0"/>
        <v>-2415278.8600000003</v>
      </c>
    </row>
    <row r="26" spans="1:6" s="2" customFormat="1" ht="18.75">
      <c r="A26" s="20">
        <v>14</v>
      </c>
      <c r="B26" s="20" t="s">
        <v>16</v>
      </c>
      <c r="C26" s="24" t="s">
        <v>7</v>
      </c>
      <c r="D26" s="29">
        <f>SUM(D27)</f>
        <v>-4457895.2700000005</v>
      </c>
      <c r="E26" s="29">
        <f t="shared" si="0"/>
        <v>-2856151.27</v>
      </c>
      <c r="F26" s="29">
        <f t="shared" si="0"/>
        <v>-2415278.8600000003</v>
      </c>
    </row>
    <row r="27" spans="1:7" s="2" customFormat="1" ht="32.25">
      <c r="A27" s="20">
        <v>15</v>
      </c>
      <c r="B27" s="20" t="s">
        <v>17</v>
      </c>
      <c r="C27" s="24" t="s">
        <v>41</v>
      </c>
      <c r="D27" s="29">
        <f>-4398796.03-59099.24</f>
        <v>-4457895.2700000005</v>
      </c>
      <c r="E27" s="30">
        <f>-2784770.9-E20</f>
        <v>-2856151.27</v>
      </c>
      <c r="F27" s="29">
        <f>-2343898.49-F20</f>
        <v>-2415278.8600000003</v>
      </c>
      <c r="G27" s="14"/>
    </row>
    <row r="28" spans="1:6" s="2" customFormat="1" ht="21" customHeight="1">
      <c r="A28" s="20">
        <v>16</v>
      </c>
      <c r="B28" s="20" t="s">
        <v>18</v>
      </c>
      <c r="C28" s="24" t="s">
        <v>5</v>
      </c>
      <c r="D28" s="29">
        <f aca="true" t="shared" si="1" ref="D28:F30">SUM(D29)</f>
        <v>4500767.01</v>
      </c>
      <c r="E28" s="29">
        <f>E29</f>
        <v>2856151.27</v>
      </c>
      <c r="F28" s="29">
        <f t="shared" si="1"/>
        <v>2415278.8600000003</v>
      </c>
    </row>
    <row r="29" spans="1:6" s="2" customFormat="1" ht="18.75" customHeight="1">
      <c r="A29" s="20">
        <v>17</v>
      </c>
      <c r="B29" s="20" t="s">
        <v>19</v>
      </c>
      <c r="C29" s="24" t="s">
        <v>6</v>
      </c>
      <c r="D29" s="29">
        <f>D30</f>
        <v>4500767.01</v>
      </c>
      <c r="E29" s="29">
        <f t="shared" si="1"/>
        <v>2856151.27</v>
      </c>
      <c r="F29" s="29">
        <f t="shared" si="1"/>
        <v>2415278.8600000003</v>
      </c>
    </row>
    <row r="30" spans="1:6" s="2" customFormat="1" ht="18.75">
      <c r="A30" s="20">
        <v>18</v>
      </c>
      <c r="B30" s="20" t="s">
        <v>20</v>
      </c>
      <c r="C30" s="24" t="s">
        <v>9</v>
      </c>
      <c r="D30" s="29">
        <f t="shared" si="1"/>
        <v>4500767.01</v>
      </c>
      <c r="E30" s="29">
        <f t="shared" si="1"/>
        <v>2856151.27</v>
      </c>
      <c r="F30" s="29">
        <f t="shared" si="1"/>
        <v>2415278.8600000003</v>
      </c>
    </row>
    <row r="31" spans="1:8" s="2" customFormat="1" ht="32.25">
      <c r="A31" s="20">
        <v>19</v>
      </c>
      <c r="B31" s="20" t="s">
        <v>21</v>
      </c>
      <c r="C31" s="24" t="s">
        <v>10</v>
      </c>
      <c r="D31" s="30">
        <f>4488717.01+12050</f>
        <v>4500767.01</v>
      </c>
      <c r="E31" s="30">
        <f>2797052.03+E22</f>
        <v>2856151.27</v>
      </c>
      <c r="F31" s="29">
        <f>2343898.49+F22</f>
        <v>2415278.8600000003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89920.97999999928</v>
      </c>
      <c r="E34" s="28">
        <f>E13+E18+E23</f>
        <v>12281.129999999997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4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2022-12-26T08:24:18Z</cp:lastPrinted>
  <dcterms:created xsi:type="dcterms:W3CDTF">2005-11-11T01:14:18Z</dcterms:created>
  <dcterms:modified xsi:type="dcterms:W3CDTF">2022-12-26T08:24:20Z</dcterms:modified>
  <cp:category/>
  <cp:version/>
  <cp:contentType/>
  <cp:contentStatus/>
</cp:coreProperties>
</file>