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440" windowHeight="12225" activeTab="1"/>
  </bookViews>
  <sheets>
    <sheet name="Бюджет" sheetId="3" r:id="rId1"/>
    <sheet name="график" sheetId="4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Бюджет!#REF!</definedName>
  </definedNames>
  <calcPr calcId="125725"/>
</workbook>
</file>

<file path=xl/calcChain.xml><?xml version="1.0" encoding="utf-8"?>
<calcChain xmlns="http://schemas.openxmlformats.org/spreadsheetml/2006/main">
  <c r="D29" i="3"/>
  <c r="C29"/>
  <c r="D24"/>
  <c r="C24"/>
  <c r="D21"/>
  <c r="C21"/>
  <c r="D19"/>
  <c r="D32" s="1"/>
  <c r="C19"/>
  <c r="D6"/>
  <c r="C6"/>
  <c r="C32" s="1"/>
  <c r="E56" i="4"/>
  <c r="E52"/>
  <c r="E43"/>
  <c r="E55"/>
  <c r="E48"/>
  <c r="E54"/>
  <c r="E53"/>
  <c r="E51"/>
  <c r="E50"/>
  <c r="E49"/>
  <c r="E46"/>
  <c r="E45"/>
  <c r="D54"/>
  <c r="D50"/>
  <c r="D47"/>
  <c r="D45"/>
  <c r="D43"/>
  <c r="D52"/>
  <c r="D55"/>
  <c r="C55"/>
  <c r="E44"/>
  <c r="D46"/>
  <c r="E47"/>
  <c r="D51"/>
  <c r="D53"/>
  <c r="C44"/>
  <c r="C45"/>
  <c r="C46"/>
  <c r="C47"/>
  <c r="C48"/>
  <c r="C49"/>
  <c r="C50"/>
  <c r="C51"/>
  <c r="C52"/>
  <c r="C53"/>
  <c r="C54"/>
  <c r="C43"/>
  <c r="D56" l="1"/>
  <c r="D48"/>
  <c r="D49"/>
  <c r="D44"/>
  <c r="E57"/>
  <c r="D7"/>
  <c r="E7"/>
  <c r="D21"/>
  <c r="E21"/>
  <c r="D24"/>
  <c r="E24"/>
  <c r="D26"/>
  <c r="E26"/>
  <c r="D29"/>
  <c r="E29"/>
  <c r="D34"/>
  <c r="E34"/>
  <c r="D36"/>
  <c r="E36"/>
  <c r="D57" l="1"/>
  <c r="D41"/>
  <c r="E41"/>
</calcChain>
</file>

<file path=xl/sharedStrings.xml><?xml version="1.0" encoding="utf-8"?>
<sst xmlns="http://schemas.openxmlformats.org/spreadsheetml/2006/main" count="102" uniqueCount="53">
  <si>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</si>
  <si>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</si>
  <si>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</si>
  <si>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</si>
  <si>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</si>
  <si>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</si>
  <si>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</si>
  <si>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</si>
  <si>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</si>
  <si>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</si>
  <si>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</si>
  <si>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</si>
  <si>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</si>
  <si>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</si>
  <si>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</si>
  <si>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</si>
  <si>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</si>
  <si>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</si>
  <si>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Муниципальная программа "Система социальной защиты населения города Минусинска"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</si>
  <si>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</si>
  <si>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</si>
  <si>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</si>
  <si>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</si>
  <si>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</si>
  <si>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</si>
  <si>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</si>
  <si>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</si>
  <si>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</si>
  <si>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</si>
  <si>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</si>
  <si>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</si>
  <si>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</si>
  <si>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</si>
  <si>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Территориальный отдел по вопросам жизнедеятельности городского посёлка Зелёный Бор администрации города Минусинска</t>
  </si>
  <si>
    <t>Муниципальная программа "Безопасный город"</t>
  </si>
  <si>
    <t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t>
  </si>
  <si>
    <t>ИТОГО</t>
  </si>
  <si>
    <t>Муниципальная программа "Информационное общество муниципального образования город Минусинск"</t>
  </si>
  <si>
    <t>Е.В. Гейль</t>
  </si>
  <si>
    <t>Исполнитель: Черепанова Юлия Петровна, 2-15-97</t>
  </si>
  <si>
    <t>Руководитель финансового управления администрации города Минусиснка</t>
  </si>
  <si>
    <t>Наименование КВСР</t>
  </si>
  <si>
    <t>Наименование КЦСР</t>
  </si>
  <si>
    <t>Ассигнования 2021 год</t>
  </si>
  <si>
    <t>Расход по ЛС</t>
  </si>
  <si>
    <t>Муниципальная программа "Обеспечение транспортной инфраструктуры муниципального образования город Минусинск"</t>
  </si>
  <si>
    <t>Муниципальная программа "Формирование современной городской среды" на 2018-2024 годы</t>
  </si>
  <si>
    <t>отдел культуры администрации города Минусинска</t>
  </si>
  <si>
    <t>управление образования администрации города Минусинска</t>
  </si>
  <si>
    <t>Итого:</t>
  </si>
  <si>
    <t>на 1 апреля 2022 года</t>
  </si>
  <si>
    <t>Предусмотрено в бюджете на 2022 год</t>
  </si>
  <si>
    <t>Исполнено на 01.04.2022</t>
  </si>
</sst>
</file>

<file path=xl/styles.xml><?xml version="1.0" encoding="utf-8"?>
<styleSheet xmlns="http://schemas.openxmlformats.org/spreadsheetml/2006/main">
  <fonts count="9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4" fillId="0" borderId="0" xfId="0" applyFont="1" applyBorder="1" applyAlignment="1"/>
    <xf numFmtId="0" fontId="5" fillId="0" borderId="0" xfId="0" applyFont="1" applyAlignment="1"/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4" fontId="2" fillId="0" borderId="0" xfId="0" applyNumberFormat="1" applyFont="1" applyFill="1"/>
    <xf numFmtId="2" fontId="2" fillId="0" borderId="0" xfId="0" applyNumberFormat="1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7" fillId="0" borderId="1" xfId="0" applyNumberFormat="1" applyFont="1" applyBorder="1" applyAlignment="1" applyProtection="1">
      <alignment horizontal="right" vertical="center"/>
    </xf>
    <xf numFmtId="4" fontId="6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/>
    </xf>
    <xf numFmtId="4" fontId="7" fillId="0" borderId="1" xfId="0" applyNumberFormat="1" applyFont="1" applyBorder="1" applyAlignment="1" applyProtection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4" borderId="1" xfId="0" applyNumberFormat="1" applyFont="1" applyFill="1" applyBorder="1" applyAlignment="1" applyProtection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9" fontId="6" fillId="5" borderId="1" xfId="0" applyNumberFormat="1" applyFont="1" applyFill="1" applyBorder="1" applyAlignment="1" applyProtection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9" fontId="6" fillId="6" borderId="1" xfId="0" applyNumberFormat="1" applyFont="1" applyFill="1" applyBorder="1" applyAlignment="1" applyProtection="1">
      <alignment horizontal="left" vertical="center" wrapText="1"/>
    </xf>
    <xf numFmtId="49" fontId="2" fillId="6" borderId="1" xfId="0" applyNumberFormat="1" applyFont="1" applyFill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horizontal="right" vertical="center" wrapText="1"/>
    </xf>
    <xf numFmtId="49" fontId="6" fillId="7" borderId="1" xfId="0" applyNumberFormat="1" applyFont="1" applyFill="1" applyBorder="1" applyAlignment="1" applyProtection="1">
      <alignment horizontal="left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4" fontId="2" fillId="7" borderId="1" xfId="0" applyNumberFormat="1" applyFont="1" applyFill="1" applyBorder="1" applyAlignment="1">
      <alignment horizontal="right" vertical="center" wrapText="1"/>
    </xf>
    <xf numFmtId="49" fontId="6" fillId="8" borderId="1" xfId="0" applyNumberFormat="1" applyFont="1" applyFill="1" applyBorder="1" applyAlignment="1" applyProtection="1">
      <alignment horizontal="left" vertical="center" wrapText="1"/>
    </xf>
    <xf numFmtId="49" fontId="2" fillId="8" borderId="1" xfId="0" applyNumberFormat="1" applyFont="1" applyFill="1" applyBorder="1" applyAlignment="1">
      <alignment horizontal="left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49" fontId="6" fillId="9" borderId="1" xfId="0" applyNumberFormat="1" applyFont="1" applyFill="1" applyBorder="1" applyAlignment="1" applyProtection="1">
      <alignment horizontal="left" vertical="center" wrapText="1"/>
    </xf>
    <xf numFmtId="49" fontId="2" fillId="9" borderId="1" xfId="0" applyNumberFormat="1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right" vertical="center" wrapText="1"/>
    </xf>
    <xf numFmtId="49" fontId="6" fillId="10" borderId="1" xfId="0" applyNumberFormat="1" applyFont="1" applyFill="1" applyBorder="1" applyAlignment="1" applyProtection="1">
      <alignment horizontal="left" vertical="center" wrapText="1"/>
    </xf>
    <xf numFmtId="49" fontId="2" fillId="10" borderId="1" xfId="0" applyNumberFormat="1" applyFont="1" applyFill="1" applyBorder="1" applyAlignment="1">
      <alignment horizontal="left" vertical="center" wrapText="1"/>
    </xf>
    <xf numFmtId="4" fontId="2" fillId="10" borderId="1" xfId="0" applyNumberFormat="1" applyFont="1" applyFill="1" applyBorder="1" applyAlignment="1">
      <alignment horizontal="right" vertical="center" wrapText="1"/>
    </xf>
    <xf numFmtId="49" fontId="6" fillId="11" borderId="1" xfId="0" applyNumberFormat="1" applyFont="1" applyFill="1" applyBorder="1" applyAlignment="1" applyProtection="1">
      <alignment horizontal="left" vertical="center" wrapText="1"/>
    </xf>
    <xf numFmtId="49" fontId="2" fillId="11" borderId="1" xfId="0" applyNumberFormat="1" applyFont="1" applyFill="1" applyBorder="1" applyAlignment="1">
      <alignment horizontal="left" vertical="center" wrapText="1"/>
    </xf>
    <xf numFmtId="4" fontId="2" fillId="11" borderId="1" xfId="0" applyNumberFormat="1" applyFont="1" applyFill="1" applyBorder="1" applyAlignment="1">
      <alignment horizontal="right" vertical="center" wrapText="1"/>
    </xf>
    <xf numFmtId="49" fontId="6" fillId="12" borderId="1" xfId="0" applyNumberFormat="1" applyFont="1" applyFill="1" applyBorder="1" applyAlignment="1" applyProtection="1">
      <alignment horizontal="left" vertical="center" wrapText="1"/>
    </xf>
    <xf numFmtId="49" fontId="2" fillId="12" borderId="1" xfId="0" applyNumberFormat="1" applyFont="1" applyFill="1" applyBorder="1" applyAlignment="1">
      <alignment horizontal="left" vertical="center" wrapText="1"/>
    </xf>
    <xf numFmtId="4" fontId="2" fillId="12" borderId="1" xfId="0" applyNumberFormat="1" applyFont="1" applyFill="1" applyBorder="1" applyAlignment="1">
      <alignment horizontal="right" vertical="center" wrapText="1"/>
    </xf>
    <xf numFmtId="49" fontId="6" fillId="13" borderId="1" xfId="0" applyNumberFormat="1" applyFont="1" applyFill="1" applyBorder="1" applyAlignment="1" applyProtection="1">
      <alignment horizontal="left" vertical="center" wrapText="1"/>
    </xf>
    <xf numFmtId="49" fontId="2" fillId="13" borderId="1" xfId="0" applyNumberFormat="1" applyFont="1" applyFill="1" applyBorder="1" applyAlignment="1">
      <alignment horizontal="left" vertical="center" wrapText="1"/>
    </xf>
    <xf numFmtId="4" fontId="2" fillId="13" borderId="1" xfId="0" applyNumberFormat="1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horizontal="left" vertical="center" wrapText="1"/>
    </xf>
    <xf numFmtId="4" fontId="2" fillId="14" borderId="1" xfId="0" applyNumberFormat="1" applyFont="1" applyFill="1" applyBorder="1" applyAlignment="1">
      <alignment horizontal="right" vertical="center" wrapText="1"/>
    </xf>
    <xf numFmtId="49" fontId="6" fillId="14" borderId="1" xfId="0" applyNumberFormat="1" applyFont="1" applyFill="1" applyBorder="1" applyAlignment="1" applyProtection="1">
      <alignment horizontal="left" vertical="center" wrapText="1"/>
    </xf>
    <xf numFmtId="49" fontId="6" fillId="15" borderId="1" xfId="0" applyNumberFormat="1" applyFont="1" applyFill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6" fillId="0" borderId="7" xfId="1" applyNumberFormat="1" applyFont="1" applyFill="1" applyBorder="1" applyAlignment="1" applyProtection="1">
      <alignment horizontal="right" vertical="center" wrapText="1"/>
    </xf>
    <xf numFmtId="4" fontId="6" fillId="0" borderId="1" xfId="1" applyNumberFormat="1" applyFont="1" applyFill="1" applyBorder="1" applyAlignment="1" applyProtection="1">
      <alignment horizontal="right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_Бюдже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график!$D$5</c:f>
              <c:strCache>
                <c:ptCount val="1"/>
                <c:pt idx="0">
                  <c:v>Предусмотрено в бюджете на 2022 год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график!$C$43:$C$56</c:f>
              <c:strCache>
                <c:ptCount val="14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Минусинск"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"Безопасный город"</c:v>
                </c:pt>
                <c:pt idx="10">
                  <c:v>Муниципальная программа "Формирование современной городской среды" на 2018-2024 годы</c:v>
                </c:pt>
                <c:pt idx="11">
                  <c:v>Муниципальная программа "Информационное общество муниципального образования город Минусинск"</c:v>
                </c:pt>
                <c:pt idx="12">
                  <c:v>Муниципальная программа "Физическая культура и спорт в муниципальном образовании город Минусинск"</c:v>
                </c:pt>
                <c:pt idx="13">
                  <c:v>Муниципальная программа "Развитие образования города Минусинска"</c:v>
                </c:pt>
              </c:strCache>
            </c:strRef>
          </c:cat>
          <c:val>
            <c:numRef>
              <c:f>график!$D$43:$D$56</c:f>
              <c:numCache>
                <c:formatCode>#,##0.00</c:formatCode>
                <c:ptCount val="14"/>
                <c:pt idx="0">
                  <c:v>290654.3</c:v>
                </c:pt>
                <c:pt idx="1">
                  <c:v>176613.64</c:v>
                </c:pt>
                <c:pt idx="2">
                  <c:v>96166.23</c:v>
                </c:pt>
                <c:pt idx="3">
                  <c:v>63364.26</c:v>
                </c:pt>
                <c:pt idx="4">
                  <c:v>218460.79</c:v>
                </c:pt>
                <c:pt idx="5">
                  <c:v>26490.739999999998</c:v>
                </c:pt>
                <c:pt idx="6">
                  <c:v>48870.55</c:v>
                </c:pt>
                <c:pt idx="7">
                  <c:v>357336.83999999997</c:v>
                </c:pt>
                <c:pt idx="8">
                  <c:v>7862.75</c:v>
                </c:pt>
                <c:pt idx="9">
                  <c:v>1242.7</c:v>
                </c:pt>
                <c:pt idx="10">
                  <c:v>50954.68</c:v>
                </c:pt>
                <c:pt idx="11">
                  <c:v>1450</c:v>
                </c:pt>
                <c:pt idx="12">
                  <c:v>208184.2</c:v>
                </c:pt>
                <c:pt idx="13">
                  <c:v>1634579.47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6B-414F-A126-5C8602CCBC0E}"/>
            </c:ext>
          </c:extLst>
        </c:ser>
        <c:ser>
          <c:idx val="1"/>
          <c:order val="1"/>
          <c:tx>
            <c:strRef>
              <c:f>график!$E$5</c:f>
              <c:strCache>
                <c:ptCount val="1"/>
                <c:pt idx="0">
                  <c:v>Исполнено на 01.04.2022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график!$C$43:$C$56</c:f>
              <c:strCache>
                <c:ptCount val="14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Минусинск"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"Безопасный город"</c:v>
                </c:pt>
                <c:pt idx="10">
                  <c:v>Муниципальная программа "Формирование современной городской среды" на 2018-2024 годы</c:v>
                </c:pt>
                <c:pt idx="11">
                  <c:v>Муниципальная программа "Информационное общество муниципального образования город Минусинск"</c:v>
                </c:pt>
                <c:pt idx="12">
                  <c:v>Муниципальная программа "Физическая культура и спорт в муниципальном образовании город Минусинск"</c:v>
                </c:pt>
                <c:pt idx="13">
                  <c:v>Муниципальная программа "Развитие образования города Минусинска"</c:v>
                </c:pt>
              </c:strCache>
            </c:strRef>
          </c:cat>
          <c:val>
            <c:numRef>
              <c:f>график!$E$43:$E$56</c:f>
              <c:numCache>
                <c:formatCode>#,##0.00</c:formatCode>
                <c:ptCount val="14"/>
                <c:pt idx="0">
                  <c:v>36293.770000000004</c:v>
                </c:pt>
                <c:pt idx="1">
                  <c:v>12373.99</c:v>
                </c:pt>
                <c:pt idx="2">
                  <c:v>7787.1</c:v>
                </c:pt>
                <c:pt idx="3">
                  <c:v>515.65</c:v>
                </c:pt>
                <c:pt idx="4">
                  <c:v>577.25</c:v>
                </c:pt>
                <c:pt idx="5">
                  <c:v>2934.07</c:v>
                </c:pt>
                <c:pt idx="6">
                  <c:v>9370.2900000000009</c:v>
                </c:pt>
                <c:pt idx="7">
                  <c:v>3306.13</c:v>
                </c:pt>
                <c:pt idx="8">
                  <c:v>426.51</c:v>
                </c:pt>
                <c:pt idx="9">
                  <c:v>0</c:v>
                </c:pt>
                <c:pt idx="10">
                  <c:v>0</c:v>
                </c:pt>
                <c:pt idx="11">
                  <c:v>121.5</c:v>
                </c:pt>
                <c:pt idx="12">
                  <c:v>16314.56</c:v>
                </c:pt>
                <c:pt idx="13">
                  <c:v>314299.94999999995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6B-414F-A126-5C8602CCBC0E}"/>
            </c:ext>
          </c:extLst>
        </c:ser>
        <c:shape val="pyramid"/>
        <c:axId val="127877888"/>
        <c:axId val="127879808"/>
        <c:axId val="0"/>
      </c:bar3DChart>
      <c:catAx>
        <c:axId val="127877888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7879808"/>
        <c:crosses val="autoZero"/>
        <c:auto val="1"/>
        <c:lblAlgn val="ctr"/>
        <c:lblOffset val="100"/>
      </c:catAx>
      <c:valAx>
        <c:axId val="127879808"/>
        <c:scaling>
          <c:orientation val="minMax"/>
        </c:scaling>
        <c:axPos val="b"/>
        <c:majorGridlines/>
        <c:numFmt formatCode="#,##0.00" sourceLinked="1"/>
        <c:tickLblPos val="nextTo"/>
        <c:crossAx val="12787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50499461110065"/>
          <c:y val="0.34307055164483763"/>
          <c:w val="0.11964085206837961"/>
          <c:h val="0.17168438351401391"/>
        </c:manualLayout>
      </c:layout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60</xdr:row>
      <xdr:rowOff>190499</xdr:rowOff>
    </xdr:from>
    <xdr:to>
      <xdr:col>18</xdr:col>
      <xdr:colOff>295274</xdr:colOff>
      <xdr:row>126</xdr:row>
      <xdr:rowOff>57150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1"/>
  <sheetViews>
    <sheetView showGridLines="0" topLeftCell="A19" zoomScale="66" zoomScaleNormal="66" workbookViewId="0">
      <selection activeCell="C6" sqref="C6:D32"/>
    </sheetView>
  </sheetViews>
  <sheetFormatPr defaultRowHeight="12.75" customHeight="1"/>
  <cols>
    <col min="1" max="1" width="27" style="26" customWidth="1"/>
    <col min="2" max="2" width="74.140625" style="26" customWidth="1"/>
    <col min="3" max="3" width="20" style="26" customWidth="1"/>
    <col min="4" max="4" width="19.7109375" style="26" customWidth="1"/>
    <col min="5" max="5" width="16.5703125" style="26" customWidth="1"/>
    <col min="6" max="6" width="13.140625" style="26" bestFit="1" customWidth="1"/>
    <col min="7" max="16384" width="9.140625" style="26"/>
  </cols>
  <sheetData>
    <row r="1" spans="1:9" ht="14.25" customHeight="1">
      <c r="A1" s="93" t="s">
        <v>32</v>
      </c>
      <c r="B1" s="93"/>
      <c r="C1" s="93"/>
      <c r="D1" s="93"/>
      <c r="E1" s="93"/>
      <c r="F1" s="25"/>
      <c r="G1" s="25"/>
    </row>
    <row r="2" spans="1:9" ht="18.75">
      <c r="A2" s="93"/>
      <c r="B2" s="93"/>
      <c r="C2" s="93"/>
      <c r="D2" s="93"/>
      <c r="E2" s="93"/>
      <c r="F2" s="25"/>
      <c r="G2" s="25"/>
    </row>
    <row r="3" spans="1:9" ht="18.75">
      <c r="A3" s="27"/>
      <c r="B3" s="28"/>
      <c r="C3" s="28" t="s">
        <v>50</v>
      </c>
      <c r="D3" s="28"/>
      <c r="E3" s="28"/>
      <c r="F3" s="28"/>
      <c r="G3" s="28"/>
      <c r="H3" s="28"/>
      <c r="I3" s="28"/>
    </row>
    <row r="4" spans="1:9" ht="45" customHeight="1">
      <c r="A4" s="27"/>
      <c r="B4" s="28"/>
      <c r="C4" s="28"/>
      <c r="D4" s="29"/>
      <c r="E4" s="31" t="s">
        <v>1</v>
      </c>
      <c r="F4" s="29"/>
      <c r="G4" s="29"/>
      <c r="H4" s="28"/>
      <c r="I4" s="28"/>
    </row>
    <row r="5" spans="1:9" ht="45" customHeight="1">
      <c r="A5" s="39" t="s">
        <v>41</v>
      </c>
      <c r="B5" s="39" t="s">
        <v>42</v>
      </c>
      <c r="C5" s="39" t="s">
        <v>43</v>
      </c>
      <c r="D5" s="39" t="s">
        <v>44</v>
      </c>
      <c r="E5" s="31"/>
      <c r="F5" s="29"/>
      <c r="G5" s="29"/>
      <c r="H5" s="28"/>
      <c r="I5" s="28"/>
    </row>
    <row r="6" spans="1:9" ht="45" customHeight="1">
      <c r="A6" s="89" t="s">
        <v>2</v>
      </c>
      <c r="B6" s="41" t="s">
        <v>22</v>
      </c>
      <c r="C6" s="36">
        <f>SUM(C7:C18)</f>
        <v>952956.33</v>
      </c>
      <c r="D6" s="36">
        <f>SUM(D7:D18)</f>
        <v>33426.89</v>
      </c>
      <c r="E6" s="31"/>
      <c r="F6" s="29"/>
      <c r="G6" s="29"/>
      <c r="H6" s="28"/>
      <c r="I6" s="28"/>
    </row>
    <row r="7" spans="1:9" ht="45" customHeight="1">
      <c r="A7" s="90"/>
      <c r="B7" s="45" t="s">
        <v>3</v>
      </c>
      <c r="C7" s="86">
        <v>18943.88</v>
      </c>
      <c r="D7" s="86">
        <v>1173.47</v>
      </c>
      <c r="E7" s="31"/>
      <c r="F7" s="29"/>
      <c r="G7" s="29"/>
      <c r="H7" s="28"/>
      <c r="I7" s="28"/>
    </row>
    <row r="8" spans="1:9" ht="65.25" customHeight="1">
      <c r="A8" s="90"/>
      <c r="B8" s="46" t="s">
        <v>4</v>
      </c>
      <c r="C8" s="86">
        <v>176613.64</v>
      </c>
      <c r="D8" s="86">
        <v>12373.99</v>
      </c>
      <c r="E8" s="31"/>
      <c r="F8" s="29"/>
      <c r="G8" s="29"/>
      <c r="H8" s="28"/>
      <c r="I8" s="28"/>
    </row>
    <row r="9" spans="1:9" ht="45" customHeight="1">
      <c r="A9" s="90"/>
      <c r="B9" s="49" t="s">
        <v>45</v>
      </c>
      <c r="C9" s="86">
        <v>96166.23</v>
      </c>
      <c r="D9" s="86">
        <v>7787.1</v>
      </c>
      <c r="E9" s="31"/>
      <c r="F9" s="29"/>
      <c r="G9" s="29"/>
      <c r="H9" s="28"/>
      <c r="I9" s="28"/>
    </row>
    <row r="10" spans="1:9" ht="45" customHeight="1">
      <c r="A10" s="90"/>
      <c r="B10" s="52" t="s">
        <v>6</v>
      </c>
      <c r="C10" s="86">
        <v>63364.26</v>
      </c>
      <c r="D10" s="86">
        <v>515.65</v>
      </c>
      <c r="E10" s="31"/>
      <c r="F10" s="29"/>
      <c r="G10" s="29"/>
      <c r="H10" s="28"/>
      <c r="I10" s="28"/>
    </row>
    <row r="11" spans="1:9" ht="45" customHeight="1">
      <c r="A11" s="90"/>
      <c r="B11" s="55" t="s">
        <v>7</v>
      </c>
      <c r="C11" s="86">
        <v>218460.79</v>
      </c>
      <c r="D11" s="86">
        <v>577.25</v>
      </c>
      <c r="E11" s="31"/>
      <c r="F11" s="29"/>
      <c r="G11" s="29"/>
      <c r="H11" s="28"/>
      <c r="I11" s="28"/>
    </row>
    <row r="12" spans="1:9" ht="45" customHeight="1">
      <c r="A12" s="90"/>
      <c r="B12" s="58" t="s">
        <v>8</v>
      </c>
      <c r="C12" s="86">
        <v>4769.2299999999996</v>
      </c>
      <c r="D12" s="86">
        <v>0</v>
      </c>
      <c r="E12" s="31"/>
      <c r="F12" s="29"/>
      <c r="G12" s="29"/>
      <c r="H12" s="28"/>
      <c r="I12" s="28"/>
    </row>
    <row r="13" spans="1:9" ht="45" customHeight="1">
      <c r="A13" s="90"/>
      <c r="B13" s="61" t="s">
        <v>9</v>
      </c>
      <c r="C13" s="86">
        <v>36580.980000000003</v>
      </c>
      <c r="D13" s="86">
        <v>7145.29</v>
      </c>
      <c r="E13" s="31"/>
      <c r="F13" s="29"/>
      <c r="G13" s="29"/>
      <c r="H13" s="28"/>
      <c r="I13" s="28"/>
    </row>
    <row r="14" spans="1:9" ht="45" customHeight="1">
      <c r="A14" s="90"/>
      <c r="B14" s="64" t="s">
        <v>13</v>
      </c>
      <c r="C14" s="86">
        <v>276547.19</v>
      </c>
      <c r="D14" s="86">
        <v>3306.13</v>
      </c>
      <c r="E14" s="31"/>
      <c r="F14" s="29"/>
      <c r="G14" s="29"/>
      <c r="H14" s="28"/>
      <c r="I14" s="28"/>
    </row>
    <row r="15" spans="1:9" ht="45" customHeight="1">
      <c r="A15" s="90"/>
      <c r="B15" s="67" t="s">
        <v>10</v>
      </c>
      <c r="C15" s="86">
        <v>7862.75</v>
      </c>
      <c r="D15" s="86">
        <v>426.51</v>
      </c>
      <c r="E15" s="31"/>
      <c r="F15" s="29"/>
      <c r="G15" s="29"/>
      <c r="H15" s="28"/>
      <c r="I15" s="28"/>
    </row>
    <row r="16" spans="1:9" ht="45" customHeight="1">
      <c r="A16" s="90"/>
      <c r="B16" s="70" t="s">
        <v>34</v>
      </c>
      <c r="C16" s="86">
        <v>1242.7</v>
      </c>
      <c r="D16" s="86">
        <v>0</v>
      </c>
      <c r="E16" s="31"/>
      <c r="F16" s="29"/>
      <c r="G16" s="29"/>
      <c r="H16" s="28"/>
      <c r="I16" s="28"/>
    </row>
    <row r="17" spans="1:9" ht="45" customHeight="1">
      <c r="A17" s="90"/>
      <c r="B17" s="73" t="s">
        <v>46</v>
      </c>
      <c r="C17" s="86">
        <v>50954.68</v>
      </c>
      <c r="D17" s="86">
        <v>0</v>
      </c>
      <c r="E17" s="31"/>
      <c r="F17" s="29"/>
      <c r="G17" s="29"/>
      <c r="H17" s="28"/>
      <c r="I17" s="28"/>
    </row>
    <row r="18" spans="1:9" ht="45" customHeight="1">
      <c r="A18" s="91"/>
      <c r="B18" s="76" t="s">
        <v>37</v>
      </c>
      <c r="C18" s="86">
        <v>1450</v>
      </c>
      <c r="D18" s="86">
        <v>121.5</v>
      </c>
      <c r="E18" s="31"/>
      <c r="F18" s="29"/>
      <c r="G18" s="29"/>
      <c r="H18" s="28"/>
      <c r="I18" s="28"/>
    </row>
    <row r="19" spans="1:9" ht="45" customHeight="1">
      <c r="A19" s="89" t="s">
        <v>0</v>
      </c>
      <c r="B19" s="41" t="s">
        <v>22</v>
      </c>
      <c r="C19" s="38">
        <f>C20</f>
        <v>12289.57</v>
      </c>
      <c r="D19" s="38">
        <f>D20</f>
        <v>2225</v>
      </c>
      <c r="E19" s="31"/>
      <c r="F19" s="29"/>
      <c r="G19" s="29"/>
      <c r="H19" s="28"/>
      <c r="I19" s="28"/>
    </row>
    <row r="20" spans="1:9" ht="45" customHeight="1">
      <c r="A20" s="91"/>
      <c r="B20" s="61" t="s">
        <v>9</v>
      </c>
      <c r="C20" s="87">
        <v>12289.57</v>
      </c>
      <c r="D20" s="87">
        <v>2225</v>
      </c>
      <c r="E20" s="31"/>
      <c r="F20" s="29"/>
      <c r="G20" s="29"/>
      <c r="H20" s="28"/>
      <c r="I20" s="28"/>
    </row>
    <row r="21" spans="1:9" ht="45" customHeight="1">
      <c r="A21" s="89" t="s">
        <v>14</v>
      </c>
      <c r="B21" s="41" t="s">
        <v>22</v>
      </c>
      <c r="C21" s="38">
        <f>C22+C23</f>
        <v>229905.71000000002</v>
      </c>
      <c r="D21" s="38">
        <f>D22+D23</f>
        <v>19248.63</v>
      </c>
      <c r="E21" s="31"/>
      <c r="F21" s="29"/>
      <c r="G21" s="29"/>
      <c r="H21" s="28"/>
      <c r="I21" s="28"/>
    </row>
    <row r="22" spans="1:9" ht="45" customHeight="1">
      <c r="A22" s="90"/>
      <c r="B22" s="58" t="s">
        <v>8</v>
      </c>
      <c r="C22" s="88">
        <v>21721.51</v>
      </c>
      <c r="D22" s="88">
        <v>2934.07</v>
      </c>
      <c r="E22" s="31"/>
      <c r="F22" s="29"/>
      <c r="G22" s="29"/>
      <c r="H22" s="28"/>
      <c r="I22" s="28"/>
    </row>
    <row r="23" spans="1:9" ht="45" customHeight="1">
      <c r="A23" s="91"/>
      <c r="B23" s="81" t="s">
        <v>15</v>
      </c>
      <c r="C23" s="88">
        <v>208184.2</v>
      </c>
      <c r="D23" s="88">
        <v>16314.56</v>
      </c>
      <c r="E23" s="31"/>
      <c r="F23" s="29"/>
      <c r="G23" s="29"/>
      <c r="H23" s="28"/>
      <c r="I23" s="28"/>
    </row>
    <row r="24" spans="1:9" ht="45" customHeight="1">
      <c r="A24" s="89" t="s">
        <v>47</v>
      </c>
      <c r="B24" s="41" t="s">
        <v>22</v>
      </c>
      <c r="C24" s="38">
        <f>C25+C26+C27+C28</f>
        <v>352750.06999999995</v>
      </c>
      <c r="D24" s="38">
        <f>D25+D26+D28+D27</f>
        <v>35147.280000000006</v>
      </c>
      <c r="E24" s="31"/>
      <c r="F24" s="29"/>
      <c r="G24" s="29"/>
      <c r="H24" s="28"/>
      <c r="I24" s="28"/>
    </row>
    <row r="25" spans="1:9" ht="45" customHeight="1">
      <c r="A25" s="90"/>
      <c r="B25" s="40" t="s">
        <v>3</v>
      </c>
      <c r="C25" s="88">
        <v>271710.42</v>
      </c>
      <c r="D25" s="88">
        <v>35120.300000000003</v>
      </c>
      <c r="E25" s="31"/>
      <c r="F25" s="29"/>
      <c r="G25" s="29"/>
      <c r="H25" s="28"/>
      <c r="I25" s="28"/>
    </row>
    <row r="26" spans="1:9" ht="45" customHeight="1">
      <c r="A26" s="90"/>
      <c r="B26" s="83" t="s">
        <v>13</v>
      </c>
      <c r="C26" s="88">
        <v>80789.649999999994</v>
      </c>
      <c r="D26" s="88">
        <v>0</v>
      </c>
      <c r="E26" s="31"/>
      <c r="F26" s="29"/>
      <c r="G26" s="29"/>
      <c r="H26" s="28"/>
      <c r="I26" s="28"/>
    </row>
    <row r="27" spans="1:9" ht="43.5" customHeight="1">
      <c r="A27" s="91"/>
      <c r="B27" s="83" t="s">
        <v>34</v>
      </c>
      <c r="C27" s="88">
        <v>0</v>
      </c>
      <c r="D27" s="88">
        <v>0</v>
      </c>
      <c r="E27" s="31"/>
      <c r="F27" s="29"/>
      <c r="G27" s="29"/>
      <c r="H27" s="28"/>
      <c r="I27" s="28"/>
    </row>
    <row r="28" spans="1:9" ht="43.5" customHeight="1">
      <c r="A28" s="85"/>
      <c r="B28" s="84" t="s">
        <v>16</v>
      </c>
      <c r="C28" s="88">
        <v>250</v>
      </c>
      <c r="D28" s="88">
        <v>26.98</v>
      </c>
      <c r="E28" s="31"/>
      <c r="F28" s="29"/>
      <c r="G28" s="29"/>
      <c r="H28" s="28"/>
      <c r="I28" s="28"/>
    </row>
    <row r="29" spans="1:9" ht="45" customHeight="1">
      <c r="A29" s="89" t="s">
        <v>48</v>
      </c>
      <c r="B29" s="41" t="s">
        <v>22</v>
      </c>
      <c r="C29" s="38">
        <f>C30+C31</f>
        <v>1634329.47</v>
      </c>
      <c r="D29" s="38">
        <f>D30+D31</f>
        <v>314272.96999999997</v>
      </c>
      <c r="E29" s="31"/>
      <c r="F29" s="29"/>
      <c r="G29" s="29"/>
      <c r="H29" s="28"/>
      <c r="I29" s="28"/>
    </row>
    <row r="30" spans="1:9" ht="45" customHeight="1">
      <c r="A30" s="90"/>
      <c r="B30" s="64" t="s">
        <v>13</v>
      </c>
      <c r="C30" s="37">
        <v>0</v>
      </c>
      <c r="D30" s="37">
        <v>0</v>
      </c>
      <c r="E30" s="31"/>
      <c r="F30" s="29"/>
      <c r="G30" s="29"/>
      <c r="H30" s="28"/>
      <c r="I30" s="28"/>
    </row>
    <row r="31" spans="1:9" ht="45" customHeight="1">
      <c r="A31" s="91"/>
      <c r="B31" s="82" t="s">
        <v>16</v>
      </c>
      <c r="C31" s="88">
        <v>1634329.47</v>
      </c>
      <c r="D31" s="88">
        <v>314272.96999999997</v>
      </c>
      <c r="E31" s="31"/>
      <c r="F31" s="29"/>
      <c r="G31" s="29"/>
      <c r="H31" s="28"/>
      <c r="I31" s="28"/>
    </row>
    <row r="32" spans="1:9" ht="45" customHeight="1">
      <c r="A32" s="42" t="s">
        <v>49</v>
      </c>
      <c r="B32" s="42"/>
      <c r="C32" s="43">
        <f>C6+C19+C21+C24+C29</f>
        <v>3182231.1499999994</v>
      </c>
      <c r="D32" s="43">
        <f>D6+D19+D21+D24+D29</f>
        <v>404320.77</v>
      </c>
      <c r="E32" s="31"/>
      <c r="F32" s="29"/>
      <c r="G32" s="29"/>
      <c r="H32" s="28"/>
      <c r="I32" s="28"/>
    </row>
    <row r="33" spans="1:9" ht="45" customHeight="1">
      <c r="A33" s="27"/>
      <c r="B33" s="28"/>
      <c r="C33" s="28"/>
      <c r="D33" s="29"/>
      <c r="E33" s="31"/>
      <c r="F33" s="29"/>
      <c r="G33" s="29"/>
      <c r="H33" s="28"/>
      <c r="I33" s="28"/>
    </row>
    <row r="34" spans="1:9" ht="45" customHeight="1">
      <c r="A34" s="27"/>
      <c r="B34" s="28"/>
      <c r="C34" s="28"/>
      <c r="D34" s="29"/>
      <c r="E34" s="31"/>
      <c r="F34" s="29"/>
      <c r="G34" s="29"/>
      <c r="H34" s="28"/>
      <c r="I34" s="28"/>
    </row>
    <row r="35" spans="1:9" ht="45" customHeight="1">
      <c r="A35" s="27"/>
      <c r="B35" s="28"/>
      <c r="C35" s="28"/>
      <c r="D35" s="29"/>
      <c r="E35" s="31"/>
      <c r="F35" s="29"/>
      <c r="G35" s="29"/>
      <c r="H35" s="28"/>
      <c r="I35" s="28"/>
    </row>
    <row r="36" spans="1:9" ht="45" customHeight="1">
      <c r="A36" s="27"/>
      <c r="B36" s="28"/>
      <c r="C36" s="28"/>
      <c r="D36" s="29"/>
      <c r="E36" s="31"/>
      <c r="F36" s="29"/>
      <c r="G36" s="29"/>
      <c r="H36" s="28"/>
      <c r="I36" s="28"/>
    </row>
    <row r="37" spans="1:9" ht="17.25" customHeight="1">
      <c r="A37" s="27"/>
      <c r="B37" s="28"/>
      <c r="C37" s="28"/>
      <c r="D37" s="29"/>
      <c r="E37" s="31"/>
      <c r="F37" s="29"/>
      <c r="G37" s="29"/>
      <c r="H37" s="28"/>
      <c r="I37" s="28"/>
    </row>
    <row r="38" spans="1:9" ht="18.75">
      <c r="A38" s="27"/>
      <c r="B38" s="28"/>
      <c r="C38" s="28"/>
      <c r="D38" s="29"/>
      <c r="E38" s="31"/>
      <c r="F38" s="29"/>
      <c r="G38" s="29"/>
      <c r="H38" s="28"/>
      <c r="I38" s="28"/>
    </row>
    <row r="39" spans="1:9" ht="18.75">
      <c r="A39" s="27"/>
      <c r="B39" s="28"/>
      <c r="C39" s="28"/>
      <c r="D39" s="29"/>
      <c r="E39" s="31"/>
      <c r="F39" s="29"/>
      <c r="G39" s="29"/>
      <c r="H39" s="28"/>
      <c r="I39" s="28"/>
    </row>
    <row r="40" spans="1:9" ht="18.75">
      <c r="A40" s="27"/>
      <c r="B40" s="28"/>
      <c r="C40" s="28"/>
      <c r="D40" s="29"/>
      <c r="E40" s="31"/>
      <c r="F40" s="29"/>
      <c r="G40" s="29"/>
      <c r="H40" s="28"/>
      <c r="I40" s="28"/>
    </row>
    <row r="41" spans="1:9" ht="18.75">
      <c r="A41" s="27"/>
      <c r="B41" s="28"/>
      <c r="C41" s="28"/>
      <c r="D41" s="29"/>
      <c r="E41" s="31"/>
      <c r="F41" s="29"/>
      <c r="G41" s="29"/>
      <c r="H41" s="28"/>
      <c r="I41" s="28"/>
    </row>
    <row r="42" spans="1:9" ht="18.75">
      <c r="A42" s="27"/>
      <c r="B42" s="28"/>
      <c r="C42" s="28"/>
      <c r="D42" s="29"/>
      <c r="E42" s="31"/>
      <c r="F42" s="29"/>
      <c r="G42" s="29"/>
      <c r="H42" s="28"/>
      <c r="I42" s="28"/>
    </row>
    <row r="43" spans="1:9" ht="18.75">
      <c r="A43" s="27"/>
      <c r="B43" s="28"/>
      <c r="C43" s="28"/>
      <c r="D43" s="29"/>
      <c r="E43" s="31"/>
      <c r="F43" s="29"/>
      <c r="G43" s="29"/>
      <c r="H43" s="28"/>
      <c r="I43" s="28"/>
    </row>
    <row r="44" spans="1:9" ht="18.75">
      <c r="A44" s="27"/>
      <c r="B44" s="28"/>
      <c r="C44" s="28"/>
      <c r="D44" s="29"/>
      <c r="E44" s="31"/>
      <c r="F44" s="29"/>
      <c r="G44" s="29"/>
      <c r="H44" s="28"/>
      <c r="I44" s="28"/>
    </row>
    <row r="45" spans="1:9" ht="18.75">
      <c r="A45" s="27"/>
      <c r="B45" s="28"/>
      <c r="C45" s="28"/>
      <c r="D45" s="29"/>
      <c r="E45" s="31"/>
      <c r="F45" s="29"/>
      <c r="G45" s="29"/>
      <c r="H45" s="28"/>
      <c r="I45" s="28"/>
    </row>
    <row r="46" spans="1:9" ht="18.75">
      <c r="A46" s="27"/>
      <c r="B46" s="28"/>
      <c r="C46" s="28"/>
      <c r="D46" s="29"/>
      <c r="E46" s="31"/>
      <c r="F46" s="29"/>
      <c r="G46" s="29"/>
      <c r="H46" s="28"/>
      <c r="I46" s="28"/>
    </row>
    <row r="47" spans="1:9" ht="18.75">
      <c r="A47" s="27"/>
      <c r="B47" s="28"/>
      <c r="C47" s="28"/>
      <c r="D47" s="29"/>
      <c r="E47" s="31"/>
      <c r="F47" s="29"/>
      <c r="G47" s="29"/>
      <c r="H47" s="28"/>
      <c r="I47" s="28"/>
    </row>
    <row r="48" spans="1:9" ht="18.75">
      <c r="A48" s="27"/>
      <c r="B48" s="28"/>
      <c r="C48" s="28"/>
      <c r="D48" s="29"/>
      <c r="E48" s="31"/>
      <c r="F48" s="29"/>
      <c r="G48" s="29"/>
      <c r="H48" s="28"/>
      <c r="I48" s="28"/>
    </row>
    <row r="49" spans="1:9" ht="18.75">
      <c r="A49" s="27"/>
      <c r="B49" s="28"/>
      <c r="C49" s="28"/>
      <c r="D49" s="29"/>
      <c r="E49" s="31"/>
      <c r="F49" s="29"/>
      <c r="G49" s="29"/>
      <c r="H49" s="28"/>
      <c r="I49" s="28"/>
    </row>
    <row r="50" spans="1:9" ht="18.75">
      <c r="A50" s="27"/>
      <c r="B50" s="28"/>
      <c r="C50" s="28"/>
      <c r="D50" s="29"/>
      <c r="E50" s="31"/>
      <c r="F50" s="29"/>
      <c r="G50" s="29"/>
      <c r="H50" s="28"/>
      <c r="I50" s="28"/>
    </row>
    <row r="51" spans="1:9" ht="18.75">
      <c r="A51" s="27"/>
      <c r="B51" s="28"/>
      <c r="C51" s="28"/>
      <c r="D51" s="29"/>
      <c r="E51" s="31"/>
      <c r="F51" s="29"/>
      <c r="G51" s="29"/>
      <c r="H51" s="28"/>
      <c r="I51" s="28"/>
    </row>
    <row r="52" spans="1:9" ht="42.75" customHeight="1">
      <c r="E52" s="33"/>
    </row>
    <row r="53" spans="1:9" ht="75.75" customHeight="1">
      <c r="A53" s="92" t="s">
        <v>40</v>
      </c>
      <c r="B53" s="92"/>
      <c r="D53" s="26" t="s">
        <v>38</v>
      </c>
    </row>
    <row r="55" spans="1:9" ht="12.75" customHeight="1">
      <c r="D55" s="32"/>
      <c r="E55" s="32"/>
    </row>
    <row r="57" spans="1:9" ht="12.75" customHeight="1">
      <c r="A57" s="30" t="s">
        <v>39</v>
      </c>
      <c r="B57" s="30"/>
      <c r="C57" s="30"/>
    </row>
    <row r="60" spans="1:9" ht="12.75" customHeight="1">
      <c r="A60" s="30"/>
    </row>
    <row r="61" spans="1:9" ht="12.75" customHeight="1">
      <c r="A61" s="30"/>
    </row>
  </sheetData>
  <mergeCells count="7">
    <mergeCell ref="A24:A27"/>
    <mergeCell ref="A29:A31"/>
    <mergeCell ref="A53:B53"/>
    <mergeCell ref="A1:E2"/>
    <mergeCell ref="A21:A23"/>
    <mergeCell ref="A6:A18"/>
    <mergeCell ref="A19:A20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C94" workbookViewId="0">
      <selection activeCell="D45" sqref="D45"/>
    </sheetView>
  </sheetViews>
  <sheetFormatPr defaultRowHeight="12.75" customHeight="1" outlineLevelRow="1"/>
  <cols>
    <col min="1" max="1" width="4.140625" style="3" hidden="1" customWidth="1"/>
    <col min="2" max="2" width="5.42578125" style="3" hidden="1" customWidth="1"/>
    <col min="3" max="3" width="62.5703125" style="3" customWidth="1"/>
    <col min="4" max="4" width="19.7109375" style="3" customWidth="1"/>
    <col min="5" max="5" width="18.28515625" style="3" customWidth="1"/>
    <col min="6" max="6" width="17" style="3" customWidth="1"/>
    <col min="7" max="7" width="14.140625" style="3" customWidth="1"/>
    <col min="8" max="16384" width="9.140625" style="3"/>
  </cols>
  <sheetData>
    <row r="1" spans="1:9" ht="14.25" customHeight="1">
      <c r="A1" s="16"/>
      <c r="B1" s="16"/>
      <c r="C1" s="16"/>
      <c r="D1" s="16"/>
      <c r="E1" s="16"/>
      <c r="F1" s="2"/>
      <c r="G1" s="2"/>
    </row>
    <row r="2" spans="1:9" ht="42.75" customHeight="1">
      <c r="A2" s="17"/>
      <c r="B2" s="17"/>
      <c r="C2" s="104" t="s">
        <v>32</v>
      </c>
      <c r="D2" s="104"/>
      <c r="E2" s="104"/>
      <c r="F2" s="2"/>
      <c r="G2" s="2"/>
    </row>
    <row r="3" spans="1:9" ht="20.25">
      <c r="A3" s="4"/>
      <c r="B3" s="5"/>
      <c r="C3" s="105" t="s">
        <v>50</v>
      </c>
      <c r="D3" s="105"/>
      <c r="E3" s="105"/>
      <c r="F3" s="5"/>
      <c r="G3" s="5"/>
      <c r="H3" s="5"/>
      <c r="I3" s="5"/>
    </row>
    <row r="4" spans="1:9" ht="16.5" customHeight="1">
      <c r="A4" s="4"/>
      <c r="B4" s="5"/>
      <c r="C4" s="5"/>
      <c r="D4" s="6"/>
      <c r="E4" s="8" t="s">
        <v>1</v>
      </c>
      <c r="F4" s="6"/>
      <c r="G4" s="6"/>
      <c r="H4" s="5"/>
      <c r="I4" s="5"/>
    </row>
    <row r="5" spans="1:9" ht="56.25" customHeight="1">
      <c r="A5" s="23" t="s">
        <v>21</v>
      </c>
      <c r="B5" s="23" t="s">
        <v>19</v>
      </c>
      <c r="C5" s="23" t="s">
        <v>20</v>
      </c>
      <c r="D5" s="24" t="s">
        <v>51</v>
      </c>
      <c r="E5" s="24" t="s">
        <v>52</v>
      </c>
    </row>
    <row r="6" spans="1:9" ht="18.75">
      <c r="A6" s="7" t="s">
        <v>23</v>
      </c>
      <c r="B6" s="7" t="s">
        <v>24</v>
      </c>
      <c r="C6" s="7" t="s">
        <v>23</v>
      </c>
      <c r="D6" s="7" t="s">
        <v>24</v>
      </c>
      <c r="E6" s="7" t="s">
        <v>25</v>
      </c>
    </row>
    <row r="7" spans="1:9" ht="18.75" hidden="1" customHeight="1" collapsed="1">
      <c r="A7" s="94" t="s">
        <v>23</v>
      </c>
      <c r="B7" s="96" t="s">
        <v>2</v>
      </c>
      <c r="C7" s="9" t="s">
        <v>22</v>
      </c>
      <c r="D7" s="10">
        <f>SUM(D8:D20)</f>
        <v>594269.42000000004</v>
      </c>
      <c r="E7" s="10">
        <f>SUM(E8:E20)</f>
        <v>202569.46</v>
      </c>
    </row>
    <row r="8" spans="1:9" ht="46.5" hidden="1" customHeight="1" outlineLevel="1">
      <c r="A8" s="98"/>
      <c r="B8" s="99"/>
      <c r="C8" s="18" t="s">
        <v>3</v>
      </c>
      <c r="D8" s="19">
        <v>66090.31</v>
      </c>
      <c r="E8" s="19">
        <v>0</v>
      </c>
    </row>
    <row r="9" spans="1:9" ht="83.25" hidden="1" customHeight="1" outlineLevel="1">
      <c r="A9" s="98"/>
      <c r="B9" s="99"/>
      <c r="C9" s="18" t="s">
        <v>4</v>
      </c>
      <c r="D9" s="19">
        <v>57256.01</v>
      </c>
      <c r="E9" s="19">
        <v>17831.849999999999</v>
      </c>
    </row>
    <row r="10" spans="1:9" ht="72.75" hidden="1" customHeight="1" outlineLevel="1">
      <c r="A10" s="98"/>
      <c r="B10" s="99"/>
      <c r="C10" s="18" t="s">
        <v>5</v>
      </c>
      <c r="D10" s="19">
        <v>198275.44</v>
      </c>
      <c r="E10" s="19">
        <v>46923.41</v>
      </c>
    </row>
    <row r="11" spans="1:9" ht="42" hidden="1" customHeight="1" outlineLevel="1">
      <c r="A11" s="98"/>
      <c r="B11" s="99"/>
      <c r="C11" s="18" t="s">
        <v>6</v>
      </c>
      <c r="D11" s="19">
        <v>40942.17</v>
      </c>
      <c r="E11" s="19">
        <v>15486.98</v>
      </c>
    </row>
    <row r="12" spans="1:9" ht="61.5" hidden="1" customHeight="1" outlineLevel="1">
      <c r="A12" s="98"/>
      <c r="B12" s="99"/>
      <c r="C12" s="18" t="s">
        <v>7</v>
      </c>
      <c r="D12" s="19">
        <v>39723.589999999997</v>
      </c>
      <c r="E12" s="19">
        <v>25606.22</v>
      </c>
    </row>
    <row r="13" spans="1:9" ht="23.25" hidden="1" customHeight="1" outlineLevel="1">
      <c r="A13" s="98"/>
      <c r="B13" s="99"/>
      <c r="C13" s="18" t="s">
        <v>8</v>
      </c>
      <c r="D13" s="11">
        <v>2167.1999999999998</v>
      </c>
      <c r="E13" s="11">
        <v>2167.1999999999998</v>
      </c>
    </row>
    <row r="14" spans="1:9" ht="45.75" hidden="1" customHeight="1" outlineLevel="1">
      <c r="A14" s="98"/>
      <c r="B14" s="99"/>
      <c r="C14" s="18" t="s">
        <v>9</v>
      </c>
      <c r="D14" s="19">
        <v>22700.85</v>
      </c>
      <c r="E14" s="19">
        <v>15166.2</v>
      </c>
    </row>
    <row r="15" spans="1:9" ht="45.75" hidden="1" customHeight="1" outlineLevel="1">
      <c r="A15" s="98"/>
      <c r="B15" s="99"/>
      <c r="C15" s="18" t="s">
        <v>13</v>
      </c>
      <c r="D15" s="11">
        <v>150744</v>
      </c>
      <c r="E15" s="11">
        <v>69245.36</v>
      </c>
    </row>
    <row r="16" spans="1:9" ht="63" hidden="1" customHeight="1" outlineLevel="1">
      <c r="A16" s="98"/>
      <c r="B16" s="99"/>
      <c r="C16" s="18" t="s">
        <v>10</v>
      </c>
      <c r="D16" s="11">
        <v>500</v>
      </c>
      <c r="E16" s="11">
        <v>30.24</v>
      </c>
    </row>
    <row r="17" spans="1:5" ht="56.25" hidden="1" customHeight="1">
      <c r="A17" s="98"/>
      <c r="B17" s="99"/>
      <c r="C17" s="18" t="s">
        <v>11</v>
      </c>
      <c r="D17" s="11">
        <v>9850.9500000000007</v>
      </c>
      <c r="E17" s="11">
        <v>7003.29</v>
      </c>
    </row>
    <row r="18" spans="1:5" ht="37.5" hidden="1" customHeight="1">
      <c r="A18" s="98"/>
      <c r="B18" s="99"/>
      <c r="C18" s="18" t="s">
        <v>12</v>
      </c>
      <c r="D18" s="11">
        <v>4583.8999999999996</v>
      </c>
      <c r="E18" s="11">
        <v>3108.71</v>
      </c>
    </row>
    <row r="19" spans="1:5" ht="18.75" hidden="1" customHeight="1">
      <c r="A19" s="98"/>
      <c r="B19" s="99"/>
      <c r="C19" s="18" t="s">
        <v>34</v>
      </c>
      <c r="D19" s="15">
        <v>30</v>
      </c>
      <c r="E19" s="15">
        <v>0</v>
      </c>
    </row>
    <row r="20" spans="1:5" ht="75" hidden="1" customHeight="1">
      <c r="A20" s="95"/>
      <c r="B20" s="97"/>
      <c r="C20" s="18" t="s">
        <v>35</v>
      </c>
      <c r="D20" s="11">
        <v>1405</v>
      </c>
      <c r="E20" s="11">
        <v>0</v>
      </c>
    </row>
    <row r="21" spans="1:5" ht="18.75" hidden="1" customHeight="1">
      <c r="A21" s="94" t="s">
        <v>24</v>
      </c>
      <c r="B21" s="96" t="s">
        <v>0</v>
      </c>
      <c r="C21" s="9" t="s">
        <v>22</v>
      </c>
      <c r="D21" s="10">
        <f>D23+D22</f>
        <v>8546.0300000000007</v>
      </c>
      <c r="E21" s="10">
        <f>E23+E22</f>
        <v>6125.71</v>
      </c>
    </row>
    <row r="22" spans="1:5" ht="18.75" hidden="1" customHeight="1">
      <c r="A22" s="98"/>
      <c r="B22" s="99"/>
      <c r="C22" s="22"/>
      <c r="D22" s="11"/>
      <c r="E22" s="11"/>
    </row>
    <row r="23" spans="1:5" ht="37.5" hidden="1" customHeight="1">
      <c r="A23" s="95"/>
      <c r="B23" s="97"/>
      <c r="C23" s="18" t="s">
        <v>9</v>
      </c>
      <c r="D23" s="19">
        <v>8546.0300000000007</v>
      </c>
      <c r="E23" s="19">
        <v>6125.71</v>
      </c>
    </row>
    <row r="24" spans="1:5" ht="18.75" hidden="1" customHeight="1">
      <c r="A24" s="100">
        <v>3</v>
      </c>
      <c r="B24" s="102" t="s">
        <v>33</v>
      </c>
      <c r="C24" s="22" t="s">
        <v>22</v>
      </c>
      <c r="D24" s="10">
        <f>D25</f>
        <v>67.83</v>
      </c>
      <c r="E24" s="10">
        <f>E25</f>
        <v>67.83</v>
      </c>
    </row>
    <row r="25" spans="1:5" ht="37.5" hidden="1" customHeight="1">
      <c r="A25" s="101"/>
      <c r="B25" s="103"/>
      <c r="C25" s="20" t="s">
        <v>6</v>
      </c>
      <c r="D25" s="19">
        <v>67.83</v>
      </c>
      <c r="E25" s="19">
        <v>67.83</v>
      </c>
    </row>
    <row r="26" spans="1:5" ht="18.75" hidden="1" customHeight="1">
      <c r="A26" s="94" t="s">
        <v>26</v>
      </c>
      <c r="B26" s="96" t="s">
        <v>14</v>
      </c>
      <c r="C26" s="9" t="s">
        <v>22</v>
      </c>
      <c r="D26" s="10">
        <f>D27+D28</f>
        <v>72757.349999999991</v>
      </c>
      <c r="E26" s="10">
        <f>E27+E28</f>
        <v>47146.1</v>
      </c>
    </row>
    <row r="27" spans="1:5" ht="37.5" hidden="1" customHeight="1">
      <c r="A27" s="98"/>
      <c r="B27" s="99"/>
      <c r="C27" s="18" t="s">
        <v>8</v>
      </c>
      <c r="D27" s="11">
        <v>19451.259999999998</v>
      </c>
      <c r="E27" s="11">
        <v>11169.56</v>
      </c>
    </row>
    <row r="28" spans="1:5" ht="56.25" hidden="1" customHeight="1">
      <c r="A28" s="95"/>
      <c r="B28" s="97"/>
      <c r="C28" s="18" t="s">
        <v>15</v>
      </c>
      <c r="D28" s="11">
        <v>53306.09</v>
      </c>
      <c r="E28" s="11">
        <v>35976.54</v>
      </c>
    </row>
    <row r="29" spans="1:5" ht="18.75" hidden="1" customHeight="1">
      <c r="A29" s="94" t="s">
        <v>27</v>
      </c>
      <c r="B29" s="96" t="s">
        <v>28</v>
      </c>
      <c r="C29" s="9" t="s">
        <v>22</v>
      </c>
      <c r="D29" s="10">
        <f>D30+D31+D32+D33</f>
        <v>139355.53</v>
      </c>
      <c r="E29" s="10">
        <f>E30+E31+E32+E33</f>
        <v>94914.21</v>
      </c>
    </row>
    <row r="30" spans="1:5" ht="18.75" hidden="1" customHeight="1">
      <c r="A30" s="98"/>
      <c r="B30" s="99"/>
      <c r="C30" s="22"/>
      <c r="D30" s="11"/>
      <c r="E30" s="11"/>
    </row>
    <row r="31" spans="1:5" ht="37.5" hidden="1" customHeight="1">
      <c r="A31" s="98"/>
      <c r="B31" s="99"/>
      <c r="C31" s="18" t="s">
        <v>3</v>
      </c>
      <c r="D31" s="19">
        <v>139090.48000000001</v>
      </c>
      <c r="E31" s="19">
        <v>94666.63</v>
      </c>
    </row>
    <row r="32" spans="1:5" ht="56.25" hidden="1" customHeight="1">
      <c r="A32" s="98"/>
      <c r="B32" s="99"/>
      <c r="C32" s="22" t="s">
        <v>7</v>
      </c>
      <c r="D32" s="11"/>
      <c r="E32" s="11"/>
    </row>
    <row r="33" spans="1:7" ht="37.5" hidden="1" customHeight="1">
      <c r="A33" s="95"/>
      <c r="B33" s="97"/>
      <c r="C33" s="18" t="s">
        <v>16</v>
      </c>
      <c r="D33" s="11">
        <v>265.05</v>
      </c>
      <c r="E33" s="11">
        <v>247.58</v>
      </c>
    </row>
    <row r="34" spans="1:7" ht="18.75" hidden="1" customHeight="1">
      <c r="A34" s="94" t="s">
        <v>30</v>
      </c>
      <c r="B34" s="96" t="s">
        <v>29</v>
      </c>
      <c r="C34" s="9" t="s">
        <v>22</v>
      </c>
      <c r="D34" s="10">
        <f>D35</f>
        <v>1085805.92</v>
      </c>
      <c r="E34" s="10">
        <f>E35</f>
        <v>743808.55</v>
      </c>
    </row>
    <row r="35" spans="1:7" ht="37.5" hidden="1" customHeight="1">
      <c r="A35" s="95"/>
      <c r="B35" s="97"/>
      <c r="C35" s="18" t="s">
        <v>16</v>
      </c>
      <c r="D35" s="11">
        <v>1085805.92</v>
      </c>
      <c r="E35" s="11">
        <v>743808.55</v>
      </c>
    </row>
    <row r="36" spans="1:7" ht="18.75" hidden="1" customHeight="1">
      <c r="A36" s="94" t="s">
        <v>31</v>
      </c>
      <c r="B36" s="96" t="s">
        <v>17</v>
      </c>
      <c r="C36" s="9" t="s">
        <v>22</v>
      </c>
      <c r="D36" s="10">
        <f>D37+D38+D39+D40</f>
        <v>82769.310000000012</v>
      </c>
      <c r="E36" s="10">
        <f>E37+E38+E39+E40</f>
        <v>54743.47</v>
      </c>
    </row>
    <row r="37" spans="1:7" ht="37.5" hidden="1" customHeight="1">
      <c r="A37" s="98"/>
      <c r="B37" s="99"/>
      <c r="C37" s="18" t="s">
        <v>18</v>
      </c>
      <c r="D37" s="11">
        <v>80718.600000000006</v>
      </c>
      <c r="E37" s="11">
        <v>52778.07</v>
      </c>
    </row>
    <row r="38" spans="1:7" ht="37.5" hidden="1" customHeight="1">
      <c r="A38" s="98"/>
      <c r="B38" s="99"/>
      <c r="C38" s="22" t="s">
        <v>6</v>
      </c>
      <c r="D38" s="11"/>
      <c r="E38" s="11"/>
    </row>
    <row r="39" spans="1:7" ht="56.25" hidden="1" customHeight="1">
      <c r="A39" s="98"/>
      <c r="B39" s="99"/>
      <c r="C39" s="18" t="s">
        <v>13</v>
      </c>
      <c r="D39" s="11">
        <v>1250.71</v>
      </c>
      <c r="E39" s="11">
        <v>1222.93</v>
      </c>
    </row>
    <row r="40" spans="1:7" ht="56.25" hidden="1" customHeight="1">
      <c r="A40" s="95"/>
      <c r="B40" s="97"/>
      <c r="C40" s="18" t="s">
        <v>10</v>
      </c>
      <c r="D40" s="11">
        <v>800</v>
      </c>
      <c r="E40" s="11">
        <v>742.47</v>
      </c>
    </row>
    <row r="41" spans="1:7" ht="18.75" hidden="1" customHeight="1">
      <c r="A41" s="12"/>
      <c r="B41" s="13"/>
      <c r="C41" s="13"/>
      <c r="D41" s="14">
        <f>D7+D21+D24+D26+D29+D34+D36</f>
        <v>1983571.3900000001</v>
      </c>
      <c r="E41" s="14">
        <f>E7+E21+E24+E26+E29+E34+E36</f>
        <v>1149375.33</v>
      </c>
    </row>
    <row r="42" spans="1:7" ht="18.75" hidden="1"/>
    <row r="43" spans="1:7" ht="37.5">
      <c r="C43" s="18" t="str">
        <f>Бюджет!B7</f>
        <v>Муниципальная программа "Культура города Минусинска"</v>
      </c>
      <c r="D43" s="19">
        <f>Бюджет!C7+Бюджет!C25</f>
        <v>290654.3</v>
      </c>
      <c r="E43" s="19">
        <f>Бюджет!D7+Бюджет!D25</f>
        <v>36293.770000000004</v>
      </c>
      <c r="G43" s="21"/>
    </row>
    <row r="44" spans="1:7" ht="75" customHeight="1">
      <c r="C44" s="47" t="str">
        <f>Бюджет!B8</f>
        <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v>
      </c>
      <c r="D44" s="48">
        <f>Бюджет!C8</f>
        <v>176613.64</v>
      </c>
      <c r="E44" s="48">
        <f>Бюджет!D8</f>
        <v>12373.99</v>
      </c>
      <c r="F44" s="21"/>
      <c r="G44" s="21"/>
    </row>
    <row r="45" spans="1:7" ht="54.75" customHeight="1">
      <c r="C45" s="50" t="str">
        <f>Бюджет!B9</f>
        <v>Муниципальная программа "Обеспечение транспортной инфраструктуры муниципального образования город Минусинск"</v>
      </c>
      <c r="D45" s="51">
        <f>Бюджет!C9</f>
        <v>96166.23</v>
      </c>
      <c r="E45" s="51">
        <f>Бюджет!D9</f>
        <v>7787.1</v>
      </c>
      <c r="F45" s="21"/>
      <c r="G45" s="21"/>
    </row>
    <row r="46" spans="1:7" ht="44.25" customHeight="1">
      <c r="C46" s="53" t="str">
        <f>Бюджет!B10</f>
        <v>Муниципальная программа "Обеспечение жизнедеятельности территории "</v>
      </c>
      <c r="D46" s="54">
        <f>Бюджет!C10</f>
        <v>63364.26</v>
      </c>
      <c r="E46" s="54">
        <f>Бюджет!D10</f>
        <v>515.65</v>
      </c>
      <c r="F46" s="21"/>
      <c r="G46" s="21"/>
    </row>
    <row r="47" spans="1:7" ht="65.25" customHeight="1">
      <c r="C47" s="56" t="str">
        <f>Бюджет!B11</f>
        <v>Муниципальная программа "Благоустройство территории муниципального образования город Минусинск"</v>
      </c>
      <c r="D47" s="57">
        <f>Бюджет!C11</f>
        <v>218460.79</v>
      </c>
      <c r="E47" s="57">
        <f>Бюджет!D11</f>
        <v>577.25</v>
      </c>
      <c r="F47" s="21"/>
      <c r="G47" s="21"/>
    </row>
    <row r="48" spans="1:7" ht="46.5" customHeight="1">
      <c r="C48" s="59" t="str">
        <f>Бюджет!B12</f>
        <v>Муниципальная программа "Молодежь Минусинска"</v>
      </c>
      <c r="D48" s="60">
        <f>Бюджет!C12+Бюджет!C22</f>
        <v>26490.739999999998</v>
      </c>
      <c r="E48" s="60">
        <f>Бюджет!D12+Бюджет!D22</f>
        <v>2934.07</v>
      </c>
      <c r="F48" s="21"/>
      <c r="G48" s="21"/>
    </row>
    <row r="49" spans="1:7" ht="37.5">
      <c r="C49" s="62" t="str">
        <f>Бюджет!B13</f>
        <v>Муниципальная программа "Управление муниципальными финансами"</v>
      </c>
      <c r="D49" s="63">
        <f>Бюджет!C13+Бюджет!C20</f>
        <v>48870.55</v>
      </c>
      <c r="E49" s="63">
        <f>Бюджет!D13+Бюджет!D20</f>
        <v>9370.2900000000009</v>
      </c>
      <c r="F49" s="21"/>
      <c r="G49" s="21"/>
    </row>
    <row r="50" spans="1:7" ht="56.25">
      <c r="A50" s="1"/>
      <c r="C50" s="65" t="str">
        <f>Бюджет!B14</f>
        <v>Муниципальная программа "Эффективное управление муниципальным имуществом города Минусинска"</v>
      </c>
      <c r="D50" s="66">
        <f>Бюджет!C14+Бюджет!C26+Бюджет!C30</f>
        <v>357336.83999999997</v>
      </c>
      <c r="E50" s="66">
        <f>Бюджет!D14+Бюджет!D26+Бюджет!D30</f>
        <v>3306.13</v>
      </c>
      <c r="F50" s="21"/>
      <c r="G50" s="21"/>
    </row>
    <row r="51" spans="1:7" ht="56.25">
      <c r="A51" s="1"/>
      <c r="C51" s="68" t="str">
        <f>Бюджет!B15</f>
        <v>Муниципальная программа "Социально - экономическая поддержка интересов населения города Минусинска"</v>
      </c>
      <c r="D51" s="69">
        <f>Бюджет!C15</f>
        <v>7862.75</v>
      </c>
      <c r="E51" s="69">
        <f>Бюджет!D15</f>
        <v>426.51</v>
      </c>
      <c r="F51" s="21"/>
      <c r="G51" s="21"/>
    </row>
    <row r="52" spans="1:7" ht="35.25" customHeight="1">
      <c r="C52" s="71" t="str">
        <f>Бюджет!B16</f>
        <v>Муниципальная программа "Безопасный город"</v>
      </c>
      <c r="D52" s="72">
        <f>Бюджет!C16+Бюджет!C27</f>
        <v>1242.7</v>
      </c>
      <c r="E52" s="72">
        <f>Бюджет!D16+Бюджет!D27</f>
        <v>0</v>
      </c>
      <c r="F52" s="21"/>
      <c r="G52" s="21"/>
    </row>
    <row r="53" spans="1:7" ht="37.5">
      <c r="C53" s="74" t="str">
        <f>Бюджет!B17</f>
        <v>Муниципальная программа "Формирование современной городской среды" на 2018-2024 годы</v>
      </c>
      <c r="D53" s="75">
        <f>Бюджет!C17</f>
        <v>50954.68</v>
      </c>
      <c r="E53" s="75">
        <f>Бюджет!D17</f>
        <v>0</v>
      </c>
      <c r="F53" s="21"/>
      <c r="G53" s="21"/>
    </row>
    <row r="54" spans="1:7" ht="56.25">
      <c r="C54" s="77" t="str">
        <f>Бюджет!B18</f>
        <v>Муниципальная программа "Информационное общество муниципального образования город Минусинск"</v>
      </c>
      <c r="D54" s="78">
        <f>Бюджет!C18</f>
        <v>1450</v>
      </c>
      <c r="E54" s="78">
        <f>Бюджет!D18</f>
        <v>121.5</v>
      </c>
      <c r="F54" s="21"/>
      <c r="G54" s="21"/>
    </row>
    <row r="55" spans="1:7" ht="56.25">
      <c r="C55" s="79" t="str">
        <f>Бюджет!B23</f>
        <v>Муниципальная программа "Физическая культура и спорт в муниципальном образовании город Минусинск"</v>
      </c>
      <c r="D55" s="80">
        <f>Бюджет!C23</f>
        <v>208184.2</v>
      </c>
      <c r="E55" s="80">
        <f>Бюджет!D23</f>
        <v>16314.56</v>
      </c>
      <c r="F55" s="21"/>
      <c r="G55" s="21"/>
    </row>
    <row r="56" spans="1:7" ht="37.5">
      <c r="C56" s="34" t="s">
        <v>16</v>
      </c>
      <c r="D56" s="44">
        <f>Бюджет!C31+Бюджет!C28</f>
        <v>1634579.47</v>
      </c>
      <c r="E56" s="44">
        <f>Бюджет!D31+Бюджет!D28</f>
        <v>314299.94999999995</v>
      </c>
      <c r="F56" s="21"/>
      <c r="G56" s="21"/>
    </row>
    <row r="57" spans="1:7" ht="18.75">
      <c r="C57" s="35" t="s">
        <v>36</v>
      </c>
      <c r="D57" s="44">
        <f>SUM(D43:D56)</f>
        <v>3182231.15</v>
      </c>
      <c r="E57" s="44">
        <f>SUM(E43:E56)</f>
        <v>404320.76999999996</v>
      </c>
    </row>
    <row r="58" spans="1:7" ht="18.75">
      <c r="D58" s="21"/>
      <c r="E58" s="21"/>
    </row>
    <row r="59" spans="1:7" ht="18.75">
      <c r="D59" s="21"/>
      <c r="E59" s="21"/>
    </row>
    <row r="60" spans="1:7" ht="18.75"/>
    <row r="61" spans="1:7" ht="18.75"/>
  </sheetData>
  <mergeCells count="16">
    <mergeCell ref="C2:E2"/>
    <mergeCell ref="C3:E3"/>
    <mergeCell ref="A7:A20"/>
    <mergeCell ref="B7:B20"/>
    <mergeCell ref="A21:A23"/>
    <mergeCell ref="B21:B23"/>
    <mergeCell ref="A34:A35"/>
    <mergeCell ref="B34:B35"/>
    <mergeCell ref="A36:A40"/>
    <mergeCell ref="B36:B40"/>
    <mergeCell ref="A24:A25"/>
    <mergeCell ref="B24:B25"/>
    <mergeCell ref="A26:A28"/>
    <mergeCell ref="B26:B28"/>
    <mergeCell ref="A29:A33"/>
    <mergeCell ref="B29:B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</vt:lpstr>
      <vt:lpstr>график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user11</cp:lastModifiedBy>
  <cp:lastPrinted>2017-10-30T09:49:36Z</cp:lastPrinted>
  <dcterms:created xsi:type="dcterms:W3CDTF">2002-03-11T10:22:12Z</dcterms:created>
  <dcterms:modified xsi:type="dcterms:W3CDTF">2022-04-12T09:53:20Z</dcterms:modified>
</cp:coreProperties>
</file>