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План" sheetId="1" r:id="rId1"/>
    <sheet name="Лист1" sheetId="2" r:id="rId2"/>
    <sheet name="Лист1 (2)" sheetId="3" r:id="rId3"/>
  </sheets>
  <definedNames>
    <definedName name="_xlnm.Print_Titles" localSheetId="0">'План'!$7:$8</definedName>
    <definedName name="_xlnm.Print_Area" localSheetId="0">'План'!$A$1:$J$62</definedName>
  </definedNames>
  <calcPr fullCalcOnLoad="1"/>
</workbook>
</file>

<file path=xl/sharedStrings.xml><?xml version="1.0" encoding="utf-8"?>
<sst xmlns="http://schemas.openxmlformats.org/spreadsheetml/2006/main" count="387" uniqueCount="192">
  <si>
    <t>№ п/п</t>
  </si>
  <si>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</si>
  <si>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</si>
  <si>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</si>
  <si>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</si>
  <si>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1</t>
  </si>
  <si>
    <t>1. Мероприятия по росту налоговых и неналоговых доходов</t>
  </si>
  <si>
    <t>2. Мероприятия по оптимизации расходов бюджета</t>
  </si>
  <si>
    <t>2.1.</t>
  </si>
  <si>
    <t>2.1.1.</t>
  </si>
  <si>
    <t>2.1.2.</t>
  </si>
  <si>
    <t>2.1.3.</t>
  </si>
  <si>
    <t>2.2.</t>
  </si>
  <si>
    <t>2.2.2.</t>
  </si>
  <si>
    <t>Финансовое управление администрации города Минусинска</t>
  </si>
  <si>
    <t>средняя оценка в баллах</t>
  </si>
  <si>
    <t>2.2.1.</t>
  </si>
  <si>
    <t>2.3.</t>
  </si>
  <si>
    <t>2.3.1.</t>
  </si>
  <si>
    <t>ГРБС</t>
  </si>
  <si>
    <t>Организация и ведение внутреннего финансового контроля</t>
  </si>
  <si>
    <t>ГРБС, имеющие подведомственные учреждения</t>
  </si>
  <si>
    <t>2.5.</t>
  </si>
  <si>
    <t>2.6.</t>
  </si>
  <si>
    <t>Повышение эффективности расходов капитального характера</t>
  </si>
  <si>
    <t>Сокращение случаев авансирования капитальных расходов, объекты с низкой стоимостью оплачивать после введения в эксплуатацию</t>
  </si>
  <si>
    <t>Опубликование на официальном сайте города Минусинска и направление главным распорядителям средств бюджета города результатов с рекомендациями по улучшению качества финансового менеджмента.</t>
  </si>
  <si>
    <t>в течение года</t>
  </si>
  <si>
    <t>сайт</t>
  </si>
  <si>
    <t>тыс. рублей</t>
  </si>
  <si>
    <t>Совершенствование администрирования доходов бюджета</t>
  </si>
  <si>
    <t>Увеличение налогового потенциала и доходов бюджета города</t>
  </si>
  <si>
    <t>ежеквартально</t>
  </si>
  <si>
    <t>Повышение эффективности использования имущества, находящегося в муниципальной собственности</t>
  </si>
  <si>
    <t>Выявление неиспользованного (бесхозного) муниципального имущества и установление направлений его эффективного использования</t>
  </si>
  <si>
    <t>в течении года</t>
  </si>
  <si>
    <t>Проведение  претензионной работы по взысканию задолженности, а также предъявление исковых заявлений о принудительном взыскании задолженности в судебном порядке</t>
  </si>
  <si>
    <t xml:space="preserve"> МКУ города Минусинска "Землеустройство и градостроительства"</t>
  </si>
  <si>
    <t>Отдел архитектуры и градостроительства администрации города Минусинска</t>
  </si>
  <si>
    <t xml:space="preserve">Проведение оценки качества финансового менеджмента главных распорядителей средств бюджета города; </t>
  </si>
  <si>
    <t>1.1</t>
  </si>
  <si>
    <t>1.1.1.</t>
  </si>
  <si>
    <t>1.2.1.</t>
  </si>
  <si>
    <t>1.3.2.</t>
  </si>
  <si>
    <t xml:space="preserve">ОМС - органы местного самоуправления </t>
  </si>
  <si>
    <t>ГРБС - главные распорядители бюджетных средств</t>
  </si>
  <si>
    <t>ГРБС, имеющие подведомственные учреждения - главные распорядители бюджетный средств, имеющие подведомственные учреждения</t>
  </si>
  <si>
    <t>количество комиссий</t>
  </si>
  <si>
    <t>количество документов</t>
  </si>
  <si>
    <t>количество аукционов</t>
  </si>
  <si>
    <t>Проведение выборочного анализа и аудита сети муниципальных учреждений</t>
  </si>
  <si>
    <t>кол-во учреждений</t>
  </si>
  <si>
    <t>кол-во ГРБС</t>
  </si>
  <si>
    <t>% от общего объема закупок</t>
  </si>
  <si>
    <t>результат анализа</t>
  </si>
  <si>
    <t>% авансирования от объема расходов</t>
  </si>
  <si>
    <t>оценка</t>
  </si>
  <si>
    <t xml:space="preserve">результат анализа </t>
  </si>
  <si>
    <t>1.1.2.</t>
  </si>
  <si>
    <t>1.4.</t>
  </si>
  <si>
    <t>1.4.2.</t>
  </si>
  <si>
    <t xml:space="preserve">Проведения анализа возможности повышения эффективности планирования муниципального задания в соответствии со следующими положениями: 
- стоимость одной и той же услуги вне зависимости от учреждения должна оказываться по одному нормативу затрат;
- стоимость услуги, оказываемой за счет средств бюджета, не может быть выше, чем стоимость такой же услуги оказываемой потребителю на возмездной основе.
</t>
  </si>
  <si>
    <t>МКУ "Управление муниципальных закупок"</t>
  </si>
  <si>
    <t>анализ</t>
  </si>
  <si>
    <t>2.1.4.</t>
  </si>
  <si>
    <t>2.4.</t>
  </si>
  <si>
    <t>2.4.1.</t>
  </si>
  <si>
    <t>2.6.1.</t>
  </si>
  <si>
    <t>1.4.3.</t>
  </si>
  <si>
    <t>Осуществление взаимодействия с муниципальными заказчиками по ведению претензионной работы в рамках исполнения муниципальных контрактов (контрактов),  в том числе взыскание штрафов, пеней, неустоек с недобросовестных поставщиков (подрядчиков, исполнителей).</t>
  </si>
  <si>
    <t>количество муниципальных заказчиков</t>
  </si>
  <si>
    <t>Нормирование расходов органов местного самоуправления города</t>
  </si>
  <si>
    <t>Повышение качества предоставления муниципальных услуг (работ)</t>
  </si>
  <si>
    <t>Проведение аукционов по продаже права аренды на земельные участки</t>
  </si>
  <si>
    <t>Проведение аукционов по продаже права на заключение договоров на установку и эксплуатацию рекламных конструкций</t>
  </si>
  <si>
    <t>Оптимизация отраслевой структуры сети учреждений</t>
  </si>
  <si>
    <t>Увеличение объема доходов от предпринимательской и иной приносящей доход деятельности подведомственных учреждений, в том числе увеличение объема указанных доходов, направляемых на укрепление материально-технической базы учреждений</t>
  </si>
  <si>
    <t>% увеличения</t>
  </si>
  <si>
    <t>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услуг, гражданами в форме проведения открытых собраний, размещение соответствующей отчетной информации на официальных сайтах учреждений в сети интернет</t>
  </si>
  <si>
    <t xml:space="preserve"> ГРБС</t>
  </si>
  <si>
    <t>Разработка стандартов оказания муниципальных услуг, оказываемых муниципальными учреждениями</t>
  </si>
  <si>
    <t xml:space="preserve">Повышение качества финансового управления </t>
  </si>
  <si>
    <t>количество совместных закупок</t>
  </si>
  <si>
    <t>01.07.2017</t>
  </si>
  <si>
    <t>Совершенствование системы закупок для муниципальных нужд</t>
  </si>
  <si>
    <t>Проведение оценки эффективности закупок для нужд муниципального образования город Минусинск и  присвоения рейтингов эффективности закупочной деятельности для обеспечения нужд муниципального образования город Минусинск</t>
  </si>
  <si>
    <t>подвеление итогов</t>
  </si>
  <si>
    <t>Получение экономии в ходе закупочных процедур при условии соблюдения качества и требований законодательства</t>
  </si>
  <si>
    <t>Согласование использования экономии средств, сложившейся в результате осуществления закупок товаров, работ, услуг</t>
  </si>
  <si>
    <t>Управление экономики и имущественных отношений администрации города Минусинска</t>
  </si>
  <si>
    <t>2.4.2.</t>
  </si>
  <si>
    <t>2.4.3.</t>
  </si>
  <si>
    <t>Анализ возможности снижение затрат на предоставление единицы услуги (выполнение работ) за счет оптимизация лимитов потребления топливно-энергетических ресурсов муниципальных учреждений</t>
  </si>
  <si>
    <t xml:space="preserve">кол-во ГРБС </t>
  </si>
  <si>
    <t>2.4.5.</t>
  </si>
  <si>
    <t>ГРБС, имеющие подведомственные учреждения, оказывающие муниципальные услуги</t>
  </si>
  <si>
    <t>2.4.6.</t>
  </si>
  <si>
    <t>2.4.7.</t>
  </si>
  <si>
    <t xml:space="preserve"> кол-во учреждений</t>
  </si>
  <si>
    <t>Опубликование муниципальными учреждениями на своих сайтах в сети Интернет перечней и размеров платы за оказываемые (выполняемые) услуги (работы)</t>
  </si>
  <si>
    <t>Проведение сопоставительного анализа утвержденных нормативных затрат на обеспечение функций органов местного самоуправления и подведомственных им муниципальных казенных учреждений, рассмотрение результатов анализа по оптимизации и повышению эффективности бюджетных расходов, выработка предложений по унификации нормативных затрат</t>
  </si>
  <si>
    <t>Проведение анализа и подготовка предложений по снижению расходов на содержание арендуемого имущества органами местного самоуправления</t>
  </si>
  <si>
    <t>2.4.4.</t>
  </si>
  <si>
    <t>2.5.1.</t>
  </si>
  <si>
    <t>2.5.2.</t>
  </si>
  <si>
    <t>Проведение совместных конкурсов (аукционов) в соответсвии с Перечнем товаров, работ, услуг, закупки которых для обеспечения нужд муниципального образования город Минусинск  осуществляются путем проведения совместных закупок</t>
  </si>
  <si>
    <t xml:space="preserve">Проведение заседаний межведомственной комиссии по вопросам  повышения собираемости и сокращению задолженности по налогам и сборам </t>
  </si>
  <si>
    <t>Управление экономики  и имущественных отношений администрации города Минусинска</t>
  </si>
  <si>
    <t>количество проверок</t>
  </si>
  <si>
    <t>Управление экономики  и имущественных отношений администрации города Минусинска, МКУ города Минусинска "Землеустройство и градостроительства"</t>
  </si>
  <si>
    <t>Осуществление проверок использования имущества и анализ фактического использования имущества, находящегося в хозяйственном ведении муниципальных учреждений</t>
  </si>
  <si>
    <t>Проводить работу с администраторами доходов бюджета города по уточнению платежей, отнесенных УФК на невыясненные поступления, и зачислению их в доход бюджета города</t>
  </si>
  <si>
    <t>постоянно</t>
  </si>
  <si>
    <t>х</t>
  </si>
  <si>
    <t>Доведение плана налоговых и неналоговых платежей и сборов на 2017 год до главных администраторов</t>
  </si>
  <si>
    <t>Провести оценку эффективности предоставляемых льгот</t>
  </si>
  <si>
    <t xml:space="preserve">Меры по увеличению поступлений налоговых доходов бюджета </t>
  </si>
  <si>
    <t>Организация работы по снижению неформальной занятости</t>
  </si>
  <si>
    <t>проведение информационно-разъяснительных мероприятий, направленных на информирование населения о негативных последствиях неформальной занятости</t>
  </si>
  <si>
    <t>ежемесячно</t>
  </si>
  <si>
    <t>количество размещенных материалов</t>
  </si>
  <si>
    <t>мониторинг и анализ результатов работы по выявлению и снижению неформальной занятости</t>
  </si>
  <si>
    <t>ежекадно</t>
  </si>
  <si>
    <t>количество заключенных договоров</t>
  </si>
  <si>
    <t>реализация мероприятий по содействию в погашении задолженности по заработной плате перед работниками организаций, в том числе ведение мониторинга организаций, имеющих задолженность по заработной плате</t>
  </si>
  <si>
    <t>количество претензий</t>
  </si>
  <si>
    <t>1.2.</t>
  </si>
  <si>
    <t>1.3.</t>
  </si>
  <si>
    <t>1.2.2.</t>
  </si>
  <si>
    <t>1.3.1</t>
  </si>
  <si>
    <t>1.3.3.</t>
  </si>
  <si>
    <t>1.4.1.</t>
  </si>
  <si>
    <t>1.4.4.</t>
  </si>
  <si>
    <t>1.4.5.</t>
  </si>
  <si>
    <t xml:space="preserve">Организация работы по ликвидации просроченной задолженности по выплате заработной платы работникам организаций всех форм собственности, легализации заработной платы во внебюджетном секторе экономики </t>
  </si>
  <si>
    <t xml:space="preserve">мониторинг и анализ результатов работы территориальных комиссий по легализации заработной платы во внебюджетном секторе экономики </t>
  </si>
  <si>
    <t xml:space="preserve"> ГРБС, имеющие подведомственные учреждения</t>
  </si>
  <si>
    <t>срок не наступил</t>
  </si>
  <si>
    <t>Фактически полученный экономический эффект в денежном выражении  на 01.04.2017</t>
  </si>
  <si>
    <t>Значение целевого показателя в 2017 году</t>
  </si>
  <si>
    <t xml:space="preserve">http://minusinsk-fin24.ru/ispolnenie-byudzheta/109/640/ </t>
  </si>
  <si>
    <t>Информация опубликована на  сайте муниципального образования город Минусинск  "Бюджет для граждан":</t>
  </si>
  <si>
    <t xml:space="preserve">Проведена оценка качества финансового менеджмента ГРБС за 2016 год </t>
  </si>
  <si>
    <t>Д.Н. Меркулов</t>
  </si>
  <si>
    <t xml:space="preserve">Планы доведены письмами от 17.01.2017 </t>
  </si>
  <si>
    <t xml:space="preserve">осуществляется консультативная и методическая поддержка </t>
  </si>
  <si>
    <t>x</t>
  </si>
  <si>
    <t>Информирование работодателей о соблюдении трудового законодательства на официальном сайте города Минусинска,  на страницах в социальных сетях, в средствах массовой информации</t>
  </si>
  <si>
    <t xml:space="preserve">Проведено 5 проверок использования имущества согласно утвержденного графика. Эффективность использования и управление муниципальным имуществом осуществляется на основании положения о порядке управления и распоряжения муниципальной собственностью г. Минусинска утвержденного решением Минусинского городского совета депутатов от 05.12.2016 № 43-308-р.
Муниципальное  имущество города распределяется по назначению, на основании положения и заключения дополнительных  соглашений к договорам оперативного управления и хозяйственного ведения на основании договоров (аренды, хранения, безвозмездного пользования).
Осуществляется подготовка нормативно-правовых актов в сфере формирования, использования и распоряжения муниципальной собственности.
</t>
  </si>
  <si>
    <t>ТО</t>
  </si>
  <si>
    <t>ГОРФУ</t>
  </si>
  <si>
    <t>Администрация города</t>
  </si>
  <si>
    <t>Отдел спорта</t>
  </si>
  <si>
    <t>Отдел культуры</t>
  </si>
  <si>
    <t>УСЗН</t>
  </si>
  <si>
    <t>Объем заключенных контрактов по ГРБС</t>
  </si>
  <si>
    <t>Всего</t>
  </si>
  <si>
    <t>Сумма экономии по ГРБС</t>
  </si>
  <si>
    <t>кроме того УГХ</t>
  </si>
  <si>
    <t>всеми ГРБС разработаны порядки осуществления ведомственного контроля, утверждены планы проверок. Проверки проводятся согласно утвержденного плана</t>
  </si>
  <si>
    <t>авансирование капитальных работ не производилось</t>
  </si>
  <si>
    <t>Лимиты потребления топливно-энергетических ресурсов отслеживаются ежемесячно</t>
  </si>
  <si>
    <t>факт 1 кв.2016</t>
  </si>
  <si>
    <t>факт 1 кв.2017</t>
  </si>
  <si>
    <t>рост снижение %</t>
  </si>
  <si>
    <t>рост, снижение, сумма</t>
  </si>
  <si>
    <t>УО</t>
  </si>
  <si>
    <t xml:space="preserve">Стоимость одной и той же услуги оказывается по одному нормативу. Стоимость услуги, оказываемая за счет средств бюджета не выше, чем стоимость такой же услуги, оказываемой получателю социальных услуг на возмездной основе. </t>
  </si>
  <si>
    <t>Работа с администраторами доходов бюджета города по уточнению невыясненных платежей ведется постоянно</t>
  </si>
  <si>
    <t>перечень и размер платы за оказываемые услуги размещен</t>
  </si>
  <si>
    <t>проведен анализ сети муниципальных учреждений</t>
  </si>
  <si>
    <t>отчетность размещена на официальных сайтах учреждений</t>
  </si>
  <si>
    <r>
      <t xml:space="preserve">Отчет по реализации плана мероприятий по росту доходов, оптимизации расходов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u val="single"/>
        <sz val="12"/>
        <color indexed="8"/>
        <rFont val="Times New Roman"/>
        <family val="1"/>
      </rPr>
      <t>город Минусинск на 01.07.2017</t>
    </r>
    <r>
      <rPr>
        <b/>
        <sz val="12"/>
        <color indexed="8"/>
        <rFont val="Times New Roman"/>
        <family val="1"/>
      </rPr>
      <t xml:space="preserve">
(наименование муниципального образования) </t>
    </r>
  </si>
  <si>
    <t>Информация о проделанной работе на 01.07.2017</t>
  </si>
  <si>
    <t>Фактически полученный экономический эффект в денежном выражении  на 01.07.2017</t>
  </si>
  <si>
    <t>На  01.07.2017 года выявлено 291 работников с которыми не заключены трудовые договора,  с 110ю работниками трудовые договора залючены</t>
  </si>
  <si>
    <t>Комиссия проведена 24.03.2017 года, 30.05.2017 года, 29.06.2017 года рассмотрено 77 субъектов. Поступило в бюджеты всех уровней 8 070,38 тыс. рублей, в том числе в бюджет города 580,4 тыс. рублей.</t>
  </si>
  <si>
    <t>В первом полугодии  2017 года  выявлено 9 объектов бесхозных сетей водоснабжения, расположенных на территории муниципального обрзования город Минусинск.  Данные объекты переданы в эксплуатацию МУП г. Минусинска "Горводоканал" до признания права мунциипальной собстенности города Минусинска</t>
  </si>
  <si>
    <r>
      <t>Проведено 3 комиссии  24.03.2017, 30.05.2017, 29.06.2017 года, рассмотрено 36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субъектов</t>
    </r>
  </si>
  <si>
    <t>183+3</t>
  </si>
  <si>
    <t>МКУ "Землеустройство и градостроительства" направлено 183 претенции на сумму 4 832,35 тыс.руб.; удовлетворено претензий 53 на сумму 1 187,05 тыс. руб.; предьявлено исков 26 на сумму 2 879,13 тыс.руб.; взыскано средств по искам 1 837,00 тыс.руб. По управлению экономики и имущественных отношений  направлено 3 претензионных письма на сумму 53,00 тыс.руб. на имя: ИП Мечиев С.В., ООО "БТИ", ООО "Бизнес Партнер" за несвоевременную оплату по договорам аренды муниципального имущества города Минусинска</t>
  </si>
  <si>
    <t>В первом полугодии 2017 года аукционы не проводились</t>
  </si>
  <si>
    <t>В первом полугодии  2017 проведено 2 аукциона</t>
  </si>
  <si>
    <t>Действующих заключенных договоров аренды муниципального имущества города Минусинска заключенных администрацией города Минусинска с арендаторам в лице физических и юридических лиц по состоянию на 01.07.2017г. - 30 шт. Расходы на содержание арендуемого имущества несут арендаторы, самостоятельно заключив договоры с энергоснабжающими организациями на электроснабжение, отопление, на отпуск (получение) питьевой (горячей и холодной) воды и прием (сброс) сточных вод, сбор и вывоз твердых бытовых отходов и услуг по охране обьекта.                                                                                Органы местного самоуправления имущество не арендует.</t>
  </si>
  <si>
    <t>факт 1 полуг. 2016</t>
  </si>
  <si>
    <t>факт 1 полуг. 2017</t>
  </si>
  <si>
    <t>И.о. Главы города Минусинска</t>
  </si>
  <si>
    <t>В.В. Заблоцкий</t>
  </si>
  <si>
    <t>Экономия в ходе закупочных процедур за 1 полугодие составила 10,0%. (общий объем закупок 248876.5 тыс.руб., экономия 24773 тыс.руб.)</t>
  </si>
  <si>
    <t xml:space="preserve">Постановлением Администрации города от 29.01.2016 № АГ-70-п утвержден Порядок проведения совместных конкурсов. За 1 полугодие проведено 32 совместных закупок.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</si>
  <si>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Администрации города Минусинска от 20.06.2016 № АГ-967-п "Об утверждении Положения о порядке проведения эффективности закупок для нужд муниципального образования город Минусинск".</t>
  </si>
  <si>
    <t>Объем доходов от предпринимательской и иной приносящей доход деятельности за 1 полугодие увеличился на 5.8 % (факт 1 полугодия 2016 года - 23753.17 тыс.руб., факт 1 полугодия 2017г. - 25127.75 тыс.руб.)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</si>
</sst>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>
        <color indexed="63"/>
      </right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49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9" fontId="49" fillId="0" borderId="13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14" fontId="49" fillId="0" borderId="15" xfId="0" applyNumberFormat="1" applyFont="1" applyFill="1" applyBorder="1" applyAlignment="1">
      <alignment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14" fontId="49" fillId="0" borderId="14" xfId="0" applyNumberFormat="1" applyFont="1" applyFill="1" applyBorder="1" applyAlignment="1">
      <alignment vertical="center" wrapText="1"/>
    </xf>
    <xf numFmtId="14" fontId="49" fillId="0" borderId="16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49" fillId="0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10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14" fontId="49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wrapText="1"/>
    </xf>
    <xf numFmtId="168" fontId="0" fillId="0" borderId="0" xfId="0" applyNumberFormat="1" applyAlignment="1">
      <alignment/>
    </xf>
    <xf numFmtId="0" fontId="5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68" fontId="49" fillId="0" borderId="17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/>
    </xf>
    <xf numFmtId="168" fontId="49" fillId="0" borderId="19" xfId="0" applyNumberFormat="1" applyFont="1" applyFill="1" applyBorder="1" applyAlignment="1">
      <alignment horizontal="center" vertical="center" wrapText="1"/>
    </xf>
    <xf numFmtId="168" fontId="49" fillId="0" borderId="20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2" fontId="0" fillId="0" borderId="0" xfId="0" applyNumberFormat="1" applyAlignment="1">
      <alignment/>
    </xf>
    <xf numFmtId="0" fontId="51" fillId="0" borderId="17" xfId="0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 wrapText="1"/>
    </xf>
    <xf numFmtId="0" fontId="49" fillId="0" borderId="27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wrapText="1"/>
    </xf>
    <xf numFmtId="0" fontId="39" fillId="0" borderId="35" xfId="0" applyFont="1" applyFill="1" applyBorder="1" applyAlignment="1">
      <alignment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49" fontId="50" fillId="0" borderId="42" xfId="0" applyNumberFormat="1" applyFont="1" applyFill="1" applyBorder="1" applyAlignment="1">
      <alignment horizontal="center" vertical="center" wrapText="1"/>
    </xf>
    <xf numFmtId="49" fontId="39" fillId="0" borderId="43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0" fillId="0" borderId="44" xfId="0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25" xfId="0" applyNumberFormat="1" applyFont="1" applyFill="1" applyBorder="1" applyAlignment="1">
      <alignment horizontal="center" vertical="center" wrapText="1"/>
    </xf>
    <xf numFmtId="49" fontId="50" fillId="0" borderId="19" xfId="0" applyNumberFormat="1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49" fontId="50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49" fontId="49" fillId="0" borderId="26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14" fontId="49" fillId="0" borderId="15" xfId="0" applyNumberFormat="1" applyFont="1" applyFill="1" applyBorder="1" applyAlignment="1">
      <alignment horizontal="left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vertical="top" wrapText="1"/>
    </xf>
    <xf numFmtId="49" fontId="49" fillId="0" borderId="14" xfId="0" applyNumberFormat="1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5" fillId="0" borderId="14" xfId="43" applyFill="1" applyBorder="1" applyAlignment="1" applyProtection="1">
      <alignment wrapText="1"/>
      <protection/>
    </xf>
    <xf numFmtId="0" fontId="30" fillId="0" borderId="15" xfId="0" applyFont="1" applyFill="1" applyBorder="1" applyAlignment="1">
      <alignment vertical="center" wrapText="1"/>
    </xf>
    <xf numFmtId="0" fontId="30" fillId="0" borderId="17" xfId="0" applyFont="1" applyFill="1" applyBorder="1" applyAlignment="1">
      <alignment vertical="center" wrapText="1"/>
    </xf>
    <xf numFmtId="0" fontId="49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nusinsk-fin24.ru/ispolnenie-byudzheta/109/640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83"/>
  <sheetViews>
    <sheetView tabSelected="1" view="pageBreakPreview" zoomScale="85" zoomScaleNormal="85" zoomScaleSheetLayoutView="85" zoomScalePageLayoutView="0" workbookViewId="0" topLeftCell="A2">
      <selection activeCell="B13" sqref="B13"/>
    </sheetView>
  </sheetViews>
  <sheetFormatPr defaultColWidth="9.140625" defaultRowHeight="15"/>
  <cols>
    <col min="1" max="1" width="10.8515625" style="1" customWidth="1"/>
    <col min="2" max="2" width="52.57421875" style="2" customWidth="1"/>
    <col min="3" max="3" width="21.7109375" style="2" customWidth="1"/>
    <col min="4" max="4" width="14.00390625" style="2" customWidth="1"/>
    <col min="5" max="5" width="16.7109375" style="2" customWidth="1"/>
    <col min="6" max="6" width="11.7109375" style="2" customWidth="1"/>
    <col min="7" max="7" width="11.140625" style="2" hidden="1" customWidth="1"/>
    <col min="8" max="8" width="10.8515625" style="2" hidden="1" customWidth="1"/>
    <col min="9" max="9" width="16.00390625" style="2" customWidth="1"/>
    <col min="10" max="10" width="33.57421875" style="2" customWidth="1"/>
    <col min="11" max="11" width="21.28125" style="2" customWidth="1"/>
    <col min="12" max="16384" width="9.140625" style="2" customWidth="1"/>
  </cols>
  <sheetData>
    <row r="1" ht="15" hidden="1"/>
    <row r="2" spans="1:10" ht="66" customHeight="1">
      <c r="A2" s="106" t="s">
        <v>172</v>
      </c>
      <c r="B2" s="107"/>
      <c r="C2" s="107"/>
      <c r="D2" s="107"/>
      <c r="E2" s="107"/>
      <c r="F2" s="107"/>
      <c r="G2" s="107"/>
      <c r="H2" s="107"/>
      <c r="I2" s="107"/>
      <c r="J2" s="107"/>
    </row>
    <row r="4" ht="15">
      <c r="B4" s="2" t="s">
        <v>44</v>
      </c>
    </row>
    <row r="5" ht="15">
      <c r="B5" s="2" t="s">
        <v>45</v>
      </c>
    </row>
    <row r="6" spans="2:3" ht="30.75" customHeight="1" thickBot="1">
      <c r="B6" s="105" t="s">
        <v>46</v>
      </c>
      <c r="C6" s="105"/>
    </row>
    <row r="7" spans="1:19" ht="51.75" customHeight="1">
      <c r="A7" s="96" t="s">
        <v>0</v>
      </c>
      <c r="B7" s="89" t="s">
        <v>1</v>
      </c>
      <c r="C7" s="89" t="s">
        <v>2</v>
      </c>
      <c r="D7" s="79" t="s">
        <v>3</v>
      </c>
      <c r="E7" s="108" t="s">
        <v>4</v>
      </c>
      <c r="F7" s="79" t="s">
        <v>139</v>
      </c>
      <c r="G7" s="80"/>
      <c r="H7" s="81"/>
      <c r="I7" s="89" t="s">
        <v>174</v>
      </c>
      <c r="J7" s="91" t="s">
        <v>173</v>
      </c>
      <c r="K7" s="3"/>
      <c r="L7" s="3"/>
      <c r="M7" s="3"/>
      <c r="N7" s="3"/>
      <c r="O7" s="3"/>
      <c r="P7" s="3"/>
      <c r="Q7" s="3"/>
      <c r="R7" s="3"/>
      <c r="S7" s="3"/>
    </row>
    <row r="8" spans="1:19" ht="51" customHeight="1" thickBot="1">
      <c r="A8" s="97"/>
      <c r="B8" s="90"/>
      <c r="C8" s="90"/>
      <c r="D8" s="88"/>
      <c r="E8" s="109"/>
      <c r="F8" s="82"/>
      <c r="G8" s="83"/>
      <c r="H8" s="84"/>
      <c r="I8" s="101"/>
      <c r="J8" s="92"/>
      <c r="K8" s="3"/>
      <c r="L8" s="3"/>
      <c r="M8" s="3"/>
      <c r="N8" s="3"/>
      <c r="O8" s="3"/>
      <c r="P8" s="3"/>
      <c r="Q8" s="3"/>
      <c r="R8" s="3"/>
      <c r="S8" s="3"/>
    </row>
    <row r="9" spans="1:19" ht="15.75" thickBot="1">
      <c r="A9" s="4" t="s">
        <v>5</v>
      </c>
      <c r="B9" s="5">
        <v>2</v>
      </c>
      <c r="C9" s="5">
        <v>3</v>
      </c>
      <c r="D9" s="6">
        <v>4</v>
      </c>
      <c r="E9" s="4">
        <v>5</v>
      </c>
      <c r="F9" s="5">
        <v>6</v>
      </c>
      <c r="G9" s="5">
        <v>7</v>
      </c>
      <c r="H9" s="6">
        <v>8</v>
      </c>
      <c r="I9" s="6">
        <v>7</v>
      </c>
      <c r="J9" s="5">
        <v>8</v>
      </c>
      <c r="K9" s="3"/>
      <c r="L9" s="3"/>
      <c r="M9" s="3"/>
      <c r="N9" s="3"/>
      <c r="O9" s="3"/>
      <c r="P9" s="3"/>
      <c r="Q9" s="3"/>
      <c r="R9" s="3"/>
      <c r="S9" s="3"/>
    </row>
    <row r="10" spans="1:19" ht="15.75" customHeight="1">
      <c r="A10" s="93" t="s">
        <v>6</v>
      </c>
      <c r="B10" s="94"/>
      <c r="C10" s="94"/>
      <c r="D10" s="94"/>
      <c r="E10" s="94"/>
      <c r="F10" s="94"/>
      <c r="G10" s="94"/>
      <c r="H10" s="94"/>
      <c r="I10" s="94"/>
      <c r="J10" s="95"/>
      <c r="K10" s="3"/>
      <c r="L10" s="3"/>
      <c r="M10" s="3"/>
      <c r="N10" s="3"/>
      <c r="O10" s="3"/>
      <c r="P10" s="3"/>
      <c r="Q10" s="3"/>
      <c r="R10" s="3"/>
      <c r="S10" s="3"/>
    </row>
    <row r="11" spans="1:19" ht="21" customHeight="1">
      <c r="A11" s="18" t="s">
        <v>40</v>
      </c>
      <c r="B11" s="85" t="s">
        <v>116</v>
      </c>
      <c r="C11" s="86"/>
      <c r="D11" s="86"/>
      <c r="E11" s="86"/>
      <c r="F11" s="86"/>
      <c r="G11" s="86"/>
      <c r="H11" s="86"/>
      <c r="I11" s="86"/>
      <c r="J11" s="87"/>
      <c r="K11" s="3"/>
      <c r="L11" s="3"/>
      <c r="M11" s="3"/>
      <c r="N11" s="3"/>
      <c r="O11" s="3"/>
      <c r="P11" s="3"/>
      <c r="Q11" s="3"/>
      <c r="R11" s="3"/>
      <c r="S11" s="3"/>
    </row>
    <row r="12" spans="1:19" ht="20.25" customHeight="1">
      <c r="A12" s="7" t="s">
        <v>41</v>
      </c>
      <c r="B12" s="14" t="s">
        <v>117</v>
      </c>
      <c r="C12" s="76" t="s">
        <v>89</v>
      </c>
      <c r="D12" s="16"/>
      <c r="E12" s="9"/>
      <c r="F12" s="9"/>
      <c r="G12" s="9"/>
      <c r="H12" s="25"/>
      <c r="I12" s="25"/>
      <c r="J12" s="22"/>
      <c r="K12" s="3"/>
      <c r="L12" s="3"/>
      <c r="M12" s="3"/>
      <c r="N12" s="3"/>
      <c r="O12" s="3"/>
      <c r="P12" s="3"/>
      <c r="Q12" s="3"/>
      <c r="R12" s="3"/>
      <c r="S12" s="3"/>
    </row>
    <row r="13" spans="1:19" ht="155.25" customHeight="1">
      <c r="A13" s="7"/>
      <c r="B13" s="14" t="s">
        <v>118</v>
      </c>
      <c r="C13" s="77"/>
      <c r="D13" s="24" t="s">
        <v>119</v>
      </c>
      <c r="E13" s="10" t="s">
        <v>120</v>
      </c>
      <c r="F13" s="11">
        <v>12</v>
      </c>
      <c r="G13" s="11">
        <v>12</v>
      </c>
      <c r="H13" s="24">
        <v>12</v>
      </c>
      <c r="I13" s="24">
        <v>7</v>
      </c>
      <c r="J13" s="22" t="s">
        <v>147</v>
      </c>
      <c r="K13" s="3"/>
      <c r="L13" s="3"/>
      <c r="M13" s="3"/>
      <c r="N13" s="3"/>
      <c r="O13" s="3"/>
      <c r="P13" s="3"/>
      <c r="Q13" s="3"/>
      <c r="R13" s="3"/>
      <c r="S13" s="3"/>
    </row>
    <row r="14" spans="1:19" ht="124.5" customHeight="1">
      <c r="A14" s="7"/>
      <c r="B14" s="14" t="s">
        <v>121</v>
      </c>
      <c r="C14" s="78"/>
      <c r="D14" s="24" t="s">
        <v>122</v>
      </c>
      <c r="E14" s="10" t="s">
        <v>123</v>
      </c>
      <c r="F14" s="11">
        <v>550</v>
      </c>
      <c r="G14" s="11">
        <v>600</v>
      </c>
      <c r="H14" s="24">
        <v>650</v>
      </c>
      <c r="I14" s="24">
        <v>110</v>
      </c>
      <c r="J14" s="64" t="s">
        <v>175</v>
      </c>
      <c r="K14" s="3"/>
      <c r="L14" s="3"/>
      <c r="M14" s="3"/>
      <c r="N14" s="3"/>
      <c r="O14" s="3"/>
      <c r="P14" s="3"/>
      <c r="Q14" s="3"/>
      <c r="R14" s="3"/>
      <c r="S14" s="3"/>
    </row>
    <row r="15" spans="1:19" ht="60" customHeight="1">
      <c r="A15" s="13" t="s">
        <v>58</v>
      </c>
      <c r="B15" s="14" t="s">
        <v>134</v>
      </c>
      <c r="C15" s="76" t="s">
        <v>89</v>
      </c>
      <c r="D15" s="64"/>
      <c r="E15" s="64"/>
      <c r="F15" s="64"/>
      <c r="G15" s="64"/>
      <c r="H15" s="63"/>
      <c r="I15" s="63"/>
      <c r="J15" s="22"/>
      <c r="K15" s="3"/>
      <c r="L15" s="3"/>
      <c r="M15" s="3"/>
      <c r="N15" s="3"/>
      <c r="O15" s="3"/>
      <c r="P15" s="3"/>
      <c r="Q15" s="3"/>
      <c r="R15" s="3"/>
      <c r="S15" s="3"/>
    </row>
    <row r="16" spans="1:19" ht="70.5" customHeight="1">
      <c r="A16" s="13"/>
      <c r="B16" s="14" t="s">
        <v>124</v>
      </c>
      <c r="C16" s="77"/>
      <c r="D16" s="24" t="s">
        <v>27</v>
      </c>
      <c r="E16" s="11" t="s">
        <v>113</v>
      </c>
      <c r="F16" s="11" t="s">
        <v>113</v>
      </c>
      <c r="G16" s="11" t="s">
        <v>113</v>
      </c>
      <c r="H16" s="24" t="s">
        <v>113</v>
      </c>
      <c r="I16" s="24" t="s">
        <v>146</v>
      </c>
      <c r="J16" s="22"/>
      <c r="K16" s="3"/>
      <c r="L16" s="3"/>
      <c r="M16" s="3"/>
      <c r="N16" s="3"/>
      <c r="O16" s="3"/>
      <c r="P16" s="3"/>
      <c r="Q16" s="3"/>
      <c r="R16" s="3"/>
      <c r="S16" s="3"/>
    </row>
    <row r="17" spans="1:19" ht="60.75" customHeight="1">
      <c r="A17" s="13"/>
      <c r="B17" s="14" t="s">
        <v>135</v>
      </c>
      <c r="C17" s="78"/>
      <c r="D17" s="24" t="s">
        <v>32</v>
      </c>
      <c r="E17" s="10" t="s">
        <v>47</v>
      </c>
      <c r="F17" s="11">
        <v>4</v>
      </c>
      <c r="G17" s="11">
        <v>4</v>
      </c>
      <c r="H17" s="24">
        <v>4</v>
      </c>
      <c r="I17" s="24">
        <v>3</v>
      </c>
      <c r="J17" s="22" t="s">
        <v>178</v>
      </c>
      <c r="K17" s="3"/>
      <c r="L17" s="3"/>
      <c r="M17" s="3"/>
      <c r="N17" s="3"/>
      <c r="O17" s="3"/>
      <c r="P17" s="3"/>
      <c r="Q17" s="3"/>
      <c r="R17" s="3"/>
      <c r="S17" s="3"/>
    </row>
    <row r="18" spans="1:19" ht="18.75" customHeight="1">
      <c r="A18" s="18" t="s">
        <v>126</v>
      </c>
      <c r="B18" s="73" t="s">
        <v>30</v>
      </c>
      <c r="C18" s="74"/>
      <c r="D18" s="74"/>
      <c r="E18" s="74"/>
      <c r="F18" s="74"/>
      <c r="G18" s="74"/>
      <c r="H18" s="74"/>
      <c r="I18" s="74"/>
      <c r="J18" s="75"/>
      <c r="K18" s="3"/>
      <c r="L18" s="3"/>
      <c r="M18" s="3"/>
      <c r="N18" s="3"/>
      <c r="O18" s="3"/>
      <c r="P18" s="3"/>
      <c r="Q18" s="3"/>
      <c r="R18" s="3"/>
      <c r="S18" s="3"/>
    </row>
    <row r="19" spans="1:19" ht="52.5" customHeight="1">
      <c r="A19" s="7" t="s">
        <v>42</v>
      </c>
      <c r="B19" s="8" t="s">
        <v>114</v>
      </c>
      <c r="C19" s="20" t="s">
        <v>14</v>
      </c>
      <c r="D19" s="21">
        <v>42761</v>
      </c>
      <c r="E19" s="10" t="s">
        <v>48</v>
      </c>
      <c r="F19" s="11">
        <v>11</v>
      </c>
      <c r="G19" s="11">
        <v>11</v>
      </c>
      <c r="H19" s="24">
        <v>11</v>
      </c>
      <c r="I19" s="24">
        <v>11</v>
      </c>
      <c r="J19" s="64" t="s">
        <v>144</v>
      </c>
      <c r="K19" s="3"/>
      <c r="L19" s="3"/>
      <c r="M19" s="3"/>
      <c r="N19" s="3"/>
      <c r="O19" s="3"/>
      <c r="P19" s="3"/>
      <c r="Q19" s="3"/>
      <c r="R19" s="3"/>
      <c r="S19" s="3"/>
    </row>
    <row r="20" spans="1:19" ht="124.5" customHeight="1">
      <c r="A20" s="7" t="s">
        <v>128</v>
      </c>
      <c r="B20" s="8" t="s">
        <v>111</v>
      </c>
      <c r="C20" s="20" t="s">
        <v>14</v>
      </c>
      <c r="D20" s="21" t="s">
        <v>112</v>
      </c>
      <c r="E20" s="11" t="s">
        <v>113</v>
      </c>
      <c r="F20" s="11" t="s">
        <v>113</v>
      </c>
      <c r="G20" s="11" t="s">
        <v>113</v>
      </c>
      <c r="H20" s="24" t="s">
        <v>113</v>
      </c>
      <c r="I20" s="24" t="s">
        <v>146</v>
      </c>
      <c r="J20" s="22" t="s">
        <v>168</v>
      </c>
      <c r="K20" s="3"/>
      <c r="L20" s="3"/>
      <c r="M20" s="3"/>
      <c r="N20" s="3"/>
      <c r="O20" s="3"/>
      <c r="P20" s="3"/>
      <c r="Q20" s="3"/>
      <c r="R20" s="3"/>
      <c r="S20" s="3"/>
    </row>
    <row r="21" spans="1:19" ht="32.25" customHeight="1">
      <c r="A21" s="18" t="s">
        <v>127</v>
      </c>
      <c r="B21" s="73" t="s">
        <v>31</v>
      </c>
      <c r="C21" s="74"/>
      <c r="D21" s="74"/>
      <c r="E21" s="74"/>
      <c r="F21" s="74"/>
      <c r="G21" s="74"/>
      <c r="H21" s="74"/>
      <c r="I21" s="74"/>
      <c r="J21" s="75"/>
      <c r="K21" s="3"/>
      <c r="L21" s="3"/>
      <c r="M21" s="3"/>
      <c r="N21" s="3"/>
      <c r="O21" s="3"/>
      <c r="P21" s="3"/>
      <c r="Q21" s="3"/>
      <c r="R21" s="3"/>
      <c r="S21" s="3"/>
    </row>
    <row r="22" spans="1:19" ht="75" customHeight="1">
      <c r="A22" s="7" t="s">
        <v>129</v>
      </c>
      <c r="B22" s="8" t="s">
        <v>115</v>
      </c>
      <c r="C22" s="20" t="s">
        <v>107</v>
      </c>
      <c r="D22" s="21">
        <v>43009</v>
      </c>
      <c r="E22" s="10" t="s">
        <v>56</v>
      </c>
      <c r="F22" s="11">
        <v>1</v>
      </c>
      <c r="G22" s="11">
        <v>1</v>
      </c>
      <c r="H22" s="24">
        <v>1</v>
      </c>
      <c r="I22" s="24"/>
      <c r="J22" s="118" t="s">
        <v>137</v>
      </c>
      <c r="K22" s="3"/>
      <c r="L22" s="3"/>
      <c r="M22" s="3"/>
      <c r="N22" s="3"/>
      <c r="O22" s="3"/>
      <c r="P22" s="3"/>
      <c r="Q22" s="3"/>
      <c r="R22" s="3"/>
      <c r="S22" s="3"/>
    </row>
    <row r="23" spans="1:19" ht="124.5" customHeight="1">
      <c r="A23" s="7" t="s">
        <v>43</v>
      </c>
      <c r="B23" s="8" t="s">
        <v>106</v>
      </c>
      <c r="C23" s="20" t="s">
        <v>107</v>
      </c>
      <c r="D23" s="21" t="s">
        <v>32</v>
      </c>
      <c r="E23" s="10" t="s">
        <v>47</v>
      </c>
      <c r="F23" s="11">
        <v>4</v>
      </c>
      <c r="G23" s="11">
        <v>4</v>
      </c>
      <c r="H23" s="24">
        <v>4</v>
      </c>
      <c r="I23" s="24">
        <v>3</v>
      </c>
      <c r="J23" s="22" t="s">
        <v>176</v>
      </c>
      <c r="K23" s="3"/>
      <c r="L23" s="3"/>
      <c r="M23" s="3"/>
      <c r="N23" s="3"/>
      <c r="O23" s="3"/>
      <c r="P23" s="3"/>
      <c r="Q23" s="3"/>
      <c r="R23" s="3"/>
      <c r="S23" s="3"/>
    </row>
    <row r="24" spans="1:19" ht="79.5" customHeight="1">
      <c r="A24" s="7" t="s">
        <v>130</v>
      </c>
      <c r="B24" s="14" t="s">
        <v>69</v>
      </c>
      <c r="C24" s="15" t="s">
        <v>62</v>
      </c>
      <c r="D24" s="65" t="s">
        <v>27</v>
      </c>
      <c r="E24" s="64" t="s">
        <v>70</v>
      </c>
      <c r="F24" s="64">
        <v>64</v>
      </c>
      <c r="G24" s="64">
        <v>64</v>
      </c>
      <c r="H24" s="26">
        <v>64</v>
      </c>
      <c r="I24" s="119">
        <v>64</v>
      </c>
      <c r="J24" s="64" t="s">
        <v>145</v>
      </c>
      <c r="K24" s="3"/>
      <c r="L24" s="3"/>
      <c r="M24" s="3"/>
      <c r="N24" s="3"/>
      <c r="O24" s="3"/>
      <c r="P24" s="3"/>
      <c r="Q24" s="3"/>
      <c r="R24" s="3"/>
      <c r="S24" s="3"/>
    </row>
    <row r="25" spans="1:19" ht="33" customHeight="1">
      <c r="A25" s="18" t="s">
        <v>59</v>
      </c>
      <c r="B25" s="73" t="s">
        <v>33</v>
      </c>
      <c r="C25" s="74"/>
      <c r="D25" s="74"/>
      <c r="E25" s="74"/>
      <c r="F25" s="74"/>
      <c r="G25" s="74"/>
      <c r="H25" s="74"/>
      <c r="I25" s="74"/>
      <c r="J25" s="75"/>
      <c r="K25" s="3"/>
      <c r="L25" s="3"/>
      <c r="M25" s="3"/>
      <c r="N25" s="3"/>
      <c r="O25" s="3"/>
      <c r="P25" s="3"/>
      <c r="Q25" s="3"/>
      <c r="R25" s="3"/>
      <c r="S25" s="3"/>
    </row>
    <row r="26" spans="1:19" ht="159.75" customHeight="1">
      <c r="A26" s="7" t="s">
        <v>131</v>
      </c>
      <c r="B26" s="8" t="s">
        <v>34</v>
      </c>
      <c r="C26" s="20" t="s">
        <v>107</v>
      </c>
      <c r="D26" s="65" t="s">
        <v>27</v>
      </c>
      <c r="E26" s="10" t="s">
        <v>108</v>
      </c>
      <c r="F26" s="11">
        <v>8</v>
      </c>
      <c r="G26" s="11">
        <v>10</v>
      </c>
      <c r="H26" s="24">
        <v>12</v>
      </c>
      <c r="I26" s="24">
        <v>3</v>
      </c>
      <c r="J26" s="14" t="s">
        <v>177</v>
      </c>
      <c r="K26" s="3"/>
      <c r="L26" s="3"/>
      <c r="M26" s="3"/>
      <c r="N26" s="3"/>
      <c r="O26" s="3"/>
      <c r="P26" s="3"/>
      <c r="Q26" s="3"/>
      <c r="R26" s="3"/>
      <c r="S26" s="3"/>
    </row>
    <row r="27" spans="1:19" ht="409.5" customHeight="1">
      <c r="A27" s="7" t="s">
        <v>60</v>
      </c>
      <c r="B27" s="8" t="s">
        <v>110</v>
      </c>
      <c r="C27" s="20" t="s">
        <v>107</v>
      </c>
      <c r="D27" s="21" t="s">
        <v>35</v>
      </c>
      <c r="E27" s="10" t="s">
        <v>108</v>
      </c>
      <c r="F27" s="11">
        <v>8</v>
      </c>
      <c r="G27" s="11">
        <v>10</v>
      </c>
      <c r="H27" s="24">
        <v>12</v>
      </c>
      <c r="I27" s="24">
        <v>5</v>
      </c>
      <c r="J27" s="36" t="s">
        <v>148</v>
      </c>
      <c r="K27" s="3"/>
      <c r="L27" s="3"/>
      <c r="M27" s="3"/>
      <c r="N27" s="3"/>
      <c r="O27" s="3"/>
      <c r="P27" s="3"/>
      <c r="Q27" s="3"/>
      <c r="R27" s="3"/>
      <c r="S27" s="3"/>
    </row>
    <row r="28" spans="1:19" ht="260.25" customHeight="1">
      <c r="A28" s="13" t="s">
        <v>68</v>
      </c>
      <c r="B28" s="14" t="s">
        <v>36</v>
      </c>
      <c r="C28" s="15" t="s">
        <v>109</v>
      </c>
      <c r="D28" s="65" t="s">
        <v>35</v>
      </c>
      <c r="E28" s="64" t="s">
        <v>125</v>
      </c>
      <c r="F28" s="64">
        <v>8</v>
      </c>
      <c r="G28" s="64">
        <v>8</v>
      </c>
      <c r="H28" s="63">
        <v>8</v>
      </c>
      <c r="I28" s="63">
        <v>186</v>
      </c>
      <c r="J28" s="36" t="s">
        <v>180</v>
      </c>
      <c r="K28" s="3" t="s">
        <v>179</v>
      </c>
      <c r="L28" s="3"/>
      <c r="M28" s="3"/>
      <c r="N28" s="3"/>
      <c r="O28" s="3"/>
      <c r="P28" s="3"/>
      <c r="Q28" s="3"/>
      <c r="R28" s="3"/>
      <c r="S28" s="3"/>
    </row>
    <row r="29" spans="1:19" ht="60" customHeight="1">
      <c r="A29" s="13" t="s">
        <v>132</v>
      </c>
      <c r="B29" s="14" t="s">
        <v>73</v>
      </c>
      <c r="C29" s="15" t="s">
        <v>37</v>
      </c>
      <c r="D29" s="65" t="s">
        <v>35</v>
      </c>
      <c r="E29" s="64" t="s">
        <v>29</v>
      </c>
      <c r="F29" s="64">
        <v>150</v>
      </c>
      <c r="G29" s="64">
        <v>150</v>
      </c>
      <c r="H29" s="63">
        <v>150</v>
      </c>
      <c r="I29" s="63">
        <v>157.12</v>
      </c>
      <c r="J29" s="64" t="s">
        <v>182</v>
      </c>
      <c r="K29" s="3"/>
      <c r="L29" s="3"/>
      <c r="M29" s="3"/>
      <c r="N29" s="3"/>
      <c r="O29" s="3"/>
      <c r="P29" s="3"/>
      <c r="Q29" s="3"/>
      <c r="R29" s="3"/>
      <c r="S29" s="3"/>
    </row>
    <row r="30" spans="1:19" ht="66" customHeight="1">
      <c r="A30" s="13" t="s">
        <v>133</v>
      </c>
      <c r="B30" s="14" t="s">
        <v>74</v>
      </c>
      <c r="C30" s="15" t="s">
        <v>38</v>
      </c>
      <c r="D30" s="65" t="s">
        <v>35</v>
      </c>
      <c r="E30" s="64" t="s">
        <v>49</v>
      </c>
      <c r="F30" s="64">
        <v>2</v>
      </c>
      <c r="G30" s="64">
        <v>1</v>
      </c>
      <c r="H30" s="63">
        <v>1</v>
      </c>
      <c r="I30" s="63"/>
      <c r="J30" s="64" t="s">
        <v>181</v>
      </c>
      <c r="K30" s="3"/>
      <c r="L30" s="3"/>
      <c r="M30" s="3"/>
      <c r="N30" s="3"/>
      <c r="O30" s="3"/>
      <c r="P30" s="3"/>
      <c r="Q30" s="3"/>
      <c r="R30" s="3"/>
      <c r="S30" s="3"/>
    </row>
    <row r="31" spans="1:19" ht="32.25" customHeight="1">
      <c r="A31" s="102" t="s">
        <v>7</v>
      </c>
      <c r="B31" s="103"/>
      <c r="C31" s="103"/>
      <c r="D31" s="103"/>
      <c r="E31" s="103"/>
      <c r="F31" s="103"/>
      <c r="G31" s="103"/>
      <c r="H31" s="103"/>
      <c r="I31" s="103"/>
      <c r="J31" s="104"/>
      <c r="K31" s="3"/>
      <c r="L31" s="3"/>
      <c r="M31" s="3"/>
      <c r="N31" s="3"/>
      <c r="O31" s="3"/>
      <c r="P31" s="3"/>
      <c r="Q31" s="3"/>
      <c r="R31" s="3"/>
      <c r="S31" s="3"/>
    </row>
    <row r="32" spans="1:19" ht="33" customHeight="1">
      <c r="A32" s="17" t="s">
        <v>8</v>
      </c>
      <c r="B32" s="73" t="s">
        <v>84</v>
      </c>
      <c r="C32" s="74"/>
      <c r="D32" s="74"/>
      <c r="E32" s="74"/>
      <c r="F32" s="74"/>
      <c r="G32" s="74"/>
      <c r="H32" s="74"/>
      <c r="I32" s="74"/>
      <c r="J32" s="75"/>
      <c r="K32" s="3"/>
      <c r="L32" s="3"/>
      <c r="M32" s="3"/>
      <c r="N32" s="3"/>
      <c r="O32" s="3"/>
      <c r="P32" s="3"/>
      <c r="Q32" s="3"/>
      <c r="R32" s="3"/>
      <c r="S32" s="3"/>
    </row>
    <row r="33" spans="1:19" ht="128.25" customHeight="1">
      <c r="A33" s="13" t="s">
        <v>9</v>
      </c>
      <c r="B33" s="22" t="s">
        <v>105</v>
      </c>
      <c r="C33" s="14" t="s">
        <v>62</v>
      </c>
      <c r="D33" s="65" t="s">
        <v>27</v>
      </c>
      <c r="E33" s="64" t="s">
        <v>82</v>
      </c>
      <c r="F33" s="64">
        <v>35</v>
      </c>
      <c r="G33" s="64">
        <v>35</v>
      </c>
      <c r="H33" s="63">
        <v>35</v>
      </c>
      <c r="I33" s="63">
        <v>32</v>
      </c>
      <c r="J33" s="36" t="s">
        <v>189</v>
      </c>
      <c r="K33" s="3"/>
      <c r="L33" s="3"/>
      <c r="M33" s="3"/>
      <c r="N33" s="3"/>
      <c r="O33" s="3"/>
      <c r="P33" s="3"/>
      <c r="Q33" s="3"/>
      <c r="R33" s="3"/>
      <c r="S33" s="3"/>
    </row>
    <row r="34" spans="1:19" ht="124.5" customHeight="1">
      <c r="A34" s="13" t="s">
        <v>10</v>
      </c>
      <c r="B34" s="14" t="s">
        <v>85</v>
      </c>
      <c r="C34" s="14" t="s">
        <v>62</v>
      </c>
      <c r="D34" s="13" t="s">
        <v>83</v>
      </c>
      <c r="E34" s="64" t="s">
        <v>86</v>
      </c>
      <c r="F34" s="64">
        <v>1</v>
      </c>
      <c r="G34" s="64">
        <v>1</v>
      </c>
      <c r="H34" s="63">
        <v>1</v>
      </c>
      <c r="I34" s="63">
        <v>1</v>
      </c>
      <c r="J34" s="35" t="s">
        <v>190</v>
      </c>
      <c r="K34" s="3"/>
      <c r="L34" s="3"/>
      <c r="M34" s="3"/>
      <c r="N34" s="3"/>
      <c r="O34" s="3"/>
      <c r="P34" s="3"/>
      <c r="Q34" s="3"/>
      <c r="R34" s="3"/>
      <c r="S34" s="3"/>
    </row>
    <row r="35" spans="1:19" ht="60" customHeight="1">
      <c r="A35" s="13" t="s">
        <v>11</v>
      </c>
      <c r="B35" s="14" t="s">
        <v>87</v>
      </c>
      <c r="C35" s="14" t="s">
        <v>79</v>
      </c>
      <c r="D35" s="64" t="s">
        <v>35</v>
      </c>
      <c r="E35" s="64" t="s">
        <v>53</v>
      </c>
      <c r="F35" s="64">
        <v>3</v>
      </c>
      <c r="G35" s="64">
        <v>3</v>
      </c>
      <c r="H35" s="63">
        <v>3</v>
      </c>
      <c r="I35" s="63">
        <v>10</v>
      </c>
      <c r="J35" s="22" t="s">
        <v>188</v>
      </c>
      <c r="K35" s="3"/>
      <c r="L35" s="3"/>
      <c r="M35" s="3"/>
      <c r="N35" s="3"/>
      <c r="O35" s="3"/>
      <c r="P35" s="3"/>
      <c r="Q35" s="3"/>
      <c r="R35" s="3"/>
      <c r="S35" s="3"/>
    </row>
    <row r="36" spans="1:19" ht="51.75" customHeight="1">
      <c r="A36" s="13" t="s">
        <v>64</v>
      </c>
      <c r="B36" s="14" t="s">
        <v>88</v>
      </c>
      <c r="C36" s="14" t="s">
        <v>79</v>
      </c>
      <c r="D36" s="64" t="s">
        <v>35</v>
      </c>
      <c r="E36" s="64" t="s">
        <v>52</v>
      </c>
      <c r="F36" s="64">
        <v>8</v>
      </c>
      <c r="G36" s="64">
        <v>8</v>
      </c>
      <c r="H36" s="63">
        <v>8</v>
      </c>
      <c r="I36" s="63">
        <v>1</v>
      </c>
      <c r="J36" s="22"/>
      <c r="K36" s="3"/>
      <c r="L36" s="3"/>
      <c r="M36" s="3"/>
      <c r="N36" s="3"/>
      <c r="O36" s="3"/>
      <c r="P36" s="3"/>
      <c r="Q36" s="3"/>
      <c r="R36" s="3"/>
      <c r="S36" s="3"/>
    </row>
    <row r="37" spans="1:19" ht="28.5" customHeight="1">
      <c r="A37" s="17" t="s">
        <v>12</v>
      </c>
      <c r="B37" s="73" t="s">
        <v>81</v>
      </c>
      <c r="C37" s="74"/>
      <c r="D37" s="74"/>
      <c r="E37" s="74"/>
      <c r="F37" s="74"/>
      <c r="G37" s="74"/>
      <c r="H37" s="74"/>
      <c r="I37" s="74"/>
      <c r="J37" s="75"/>
      <c r="K37" s="3"/>
      <c r="L37" s="3"/>
      <c r="M37" s="3"/>
      <c r="N37" s="3"/>
      <c r="O37" s="3"/>
      <c r="P37" s="3"/>
      <c r="Q37" s="3"/>
      <c r="R37" s="3"/>
      <c r="S37" s="3"/>
    </row>
    <row r="38" spans="1:19" ht="61.5" customHeight="1">
      <c r="A38" s="13" t="s">
        <v>16</v>
      </c>
      <c r="B38" s="14" t="s">
        <v>39</v>
      </c>
      <c r="C38" s="15" t="s">
        <v>14</v>
      </c>
      <c r="D38" s="65">
        <v>42826</v>
      </c>
      <c r="E38" s="64" t="s">
        <v>15</v>
      </c>
      <c r="F38" s="64">
        <v>3</v>
      </c>
      <c r="G38" s="64">
        <v>3</v>
      </c>
      <c r="H38" s="63">
        <v>3</v>
      </c>
      <c r="I38" s="63">
        <v>4.14</v>
      </c>
      <c r="J38" s="120" t="s">
        <v>142</v>
      </c>
      <c r="K38" s="3"/>
      <c r="L38" s="3"/>
      <c r="M38" s="3"/>
      <c r="N38" s="3"/>
      <c r="O38" s="3"/>
      <c r="P38" s="3"/>
      <c r="Q38" s="3"/>
      <c r="R38" s="3"/>
      <c r="S38" s="3"/>
    </row>
    <row r="39" spans="1:19" ht="47.25" customHeight="1">
      <c r="A39" s="121" t="s">
        <v>13</v>
      </c>
      <c r="B39" s="122" t="s">
        <v>26</v>
      </c>
      <c r="C39" s="123" t="s">
        <v>14</v>
      </c>
      <c r="D39" s="124">
        <v>42840</v>
      </c>
      <c r="E39" s="125" t="s">
        <v>28</v>
      </c>
      <c r="F39" s="125">
        <v>1</v>
      </c>
      <c r="G39" s="27">
        <v>1</v>
      </c>
      <c r="H39" s="63">
        <v>1</v>
      </c>
      <c r="I39" s="126">
        <v>1</v>
      </c>
      <c r="J39" s="127" t="s">
        <v>141</v>
      </c>
      <c r="K39" s="3"/>
      <c r="L39" s="3"/>
      <c r="M39" s="3"/>
      <c r="N39" s="3"/>
      <c r="O39" s="3"/>
      <c r="P39" s="3"/>
      <c r="Q39" s="3"/>
      <c r="R39" s="3"/>
      <c r="S39" s="3"/>
    </row>
    <row r="40" spans="1:19" ht="41.25" customHeight="1">
      <c r="A40" s="128"/>
      <c r="B40" s="122"/>
      <c r="C40" s="123"/>
      <c r="D40" s="124"/>
      <c r="E40" s="125"/>
      <c r="F40" s="125"/>
      <c r="G40" s="129"/>
      <c r="H40" s="129"/>
      <c r="I40" s="130"/>
      <c r="J40" s="131" t="s">
        <v>140</v>
      </c>
      <c r="K40" s="3"/>
      <c r="L40" s="3"/>
      <c r="M40" s="3"/>
      <c r="N40" s="3"/>
      <c r="O40" s="3"/>
      <c r="P40" s="3"/>
      <c r="Q40" s="3"/>
      <c r="R40" s="3"/>
      <c r="S40" s="3"/>
    </row>
    <row r="41" spans="1:19" ht="28.5" customHeight="1">
      <c r="A41" s="17" t="s">
        <v>17</v>
      </c>
      <c r="B41" s="73" t="s">
        <v>75</v>
      </c>
      <c r="C41" s="74"/>
      <c r="D41" s="74"/>
      <c r="E41" s="74"/>
      <c r="F41" s="74"/>
      <c r="G41" s="74"/>
      <c r="H41" s="74"/>
      <c r="I41" s="74"/>
      <c r="J41" s="75"/>
      <c r="K41" s="3"/>
      <c r="L41" s="3"/>
      <c r="M41" s="3"/>
      <c r="N41" s="3"/>
      <c r="O41" s="3"/>
      <c r="P41" s="3"/>
      <c r="Q41" s="3"/>
      <c r="R41" s="3"/>
      <c r="S41" s="3"/>
    </row>
    <row r="42" spans="1:19" ht="93.75" customHeight="1">
      <c r="A42" s="13" t="s">
        <v>18</v>
      </c>
      <c r="B42" s="14" t="s">
        <v>76</v>
      </c>
      <c r="C42" s="20" t="s">
        <v>21</v>
      </c>
      <c r="D42" s="20" t="s">
        <v>27</v>
      </c>
      <c r="E42" s="64" t="s">
        <v>77</v>
      </c>
      <c r="F42" s="64">
        <v>5</v>
      </c>
      <c r="G42" s="64">
        <v>5</v>
      </c>
      <c r="H42" s="63">
        <v>5</v>
      </c>
      <c r="I42" s="63">
        <v>5.8</v>
      </c>
      <c r="J42" s="36" t="s">
        <v>191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29.25" customHeight="1">
      <c r="A43" s="17" t="s">
        <v>65</v>
      </c>
      <c r="B43" s="73" t="s">
        <v>72</v>
      </c>
      <c r="C43" s="74"/>
      <c r="D43" s="74"/>
      <c r="E43" s="74"/>
      <c r="F43" s="74"/>
      <c r="G43" s="74"/>
      <c r="H43" s="74"/>
      <c r="I43" s="74"/>
      <c r="J43" s="75"/>
      <c r="K43" s="3"/>
      <c r="L43" s="3"/>
      <c r="M43" s="3"/>
      <c r="N43" s="3"/>
      <c r="O43" s="3"/>
      <c r="P43" s="3"/>
      <c r="Q43" s="3"/>
      <c r="R43" s="3"/>
      <c r="S43" s="3"/>
    </row>
    <row r="44" spans="1:19" ht="121.5" customHeight="1">
      <c r="A44" s="13" t="s">
        <v>66</v>
      </c>
      <c r="B44" s="14" t="s">
        <v>61</v>
      </c>
      <c r="C44" s="14" t="s">
        <v>95</v>
      </c>
      <c r="D44" s="64" t="s">
        <v>27</v>
      </c>
      <c r="E44" s="64" t="s">
        <v>57</v>
      </c>
      <c r="F44" s="64">
        <v>4</v>
      </c>
      <c r="G44" s="64">
        <v>4</v>
      </c>
      <c r="H44" s="63">
        <v>4</v>
      </c>
      <c r="I44" s="63">
        <v>4</v>
      </c>
      <c r="J44" s="36" t="s">
        <v>167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68.25" customHeight="1">
      <c r="A45" s="13" t="s">
        <v>90</v>
      </c>
      <c r="B45" s="14" t="s">
        <v>92</v>
      </c>
      <c r="C45" s="14" t="s">
        <v>19</v>
      </c>
      <c r="D45" s="64" t="s">
        <v>27</v>
      </c>
      <c r="E45" s="64" t="s">
        <v>54</v>
      </c>
      <c r="F45" s="64">
        <v>4</v>
      </c>
      <c r="G45" s="64">
        <v>4</v>
      </c>
      <c r="H45" s="63">
        <v>4</v>
      </c>
      <c r="I45" s="63"/>
      <c r="J45" s="36" t="s">
        <v>161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78" customHeight="1">
      <c r="A46" s="13" t="s">
        <v>91</v>
      </c>
      <c r="B46" s="14" t="s">
        <v>20</v>
      </c>
      <c r="C46" s="14" t="s">
        <v>21</v>
      </c>
      <c r="D46" s="64" t="s">
        <v>27</v>
      </c>
      <c r="E46" s="64" t="s">
        <v>93</v>
      </c>
      <c r="F46" s="64">
        <v>5</v>
      </c>
      <c r="G46" s="64">
        <v>5</v>
      </c>
      <c r="H46" s="63">
        <v>5</v>
      </c>
      <c r="I46" s="63">
        <v>5</v>
      </c>
      <c r="J46" s="36" t="s">
        <v>159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ht="79.5" customHeight="1">
      <c r="A47" s="13" t="s">
        <v>102</v>
      </c>
      <c r="B47" s="14" t="s">
        <v>80</v>
      </c>
      <c r="C47" s="14" t="s">
        <v>95</v>
      </c>
      <c r="D47" s="65">
        <v>43018</v>
      </c>
      <c r="E47" s="64" t="s">
        <v>52</v>
      </c>
      <c r="F47" s="64">
        <v>4</v>
      </c>
      <c r="G47" s="64"/>
      <c r="H47" s="63"/>
      <c r="I47" s="63"/>
      <c r="J47" s="64" t="s">
        <v>137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ht="168.75" customHeight="1">
      <c r="A48" s="13" t="s">
        <v>94</v>
      </c>
      <c r="B48" s="14" t="s">
        <v>78</v>
      </c>
      <c r="C48" s="14" t="s">
        <v>21</v>
      </c>
      <c r="D48" s="65">
        <v>42948</v>
      </c>
      <c r="E48" s="64" t="s">
        <v>98</v>
      </c>
      <c r="F48" s="64">
        <v>56</v>
      </c>
      <c r="G48" s="64">
        <v>56</v>
      </c>
      <c r="H48" s="63">
        <v>56</v>
      </c>
      <c r="I48" s="63">
        <v>56</v>
      </c>
      <c r="J48" s="35" t="s">
        <v>171</v>
      </c>
      <c r="K48" s="3"/>
      <c r="L48" s="3"/>
      <c r="M48" s="3"/>
      <c r="N48" s="3"/>
      <c r="O48" s="3"/>
      <c r="P48" s="3"/>
      <c r="Q48" s="3"/>
      <c r="R48" s="3"/>
      <c r="S48" s="3"/>
    </row>
    <row r="49" spans="1:19" ht="85.5" customHeight="1">
      <c r="A49" s="13" t="s">
        <v>96</v>
      </c>
      <c r="B49" s="19" t="s">
        <v>50</v>
      </c>
      <c r="C49" s="14" t="s">
        <v>136</v>
      </c>
      <c r="D49" s="23" t="s">
        <v>32</v>
      </c>
      <c r="E49" s="23" t="s">
        <v>51</v>
      </c>
      <c r="F49" s="64">
        <v>56</v>
      </c>
      <c r="G49" s="64">
        <v>56</v>
      </c>
      <c r="H49" s="63">
        <v>56</v>
      </c>
      <c r="I49" s="63">
        <v>56</v>
      </c>
      <c r="J49" s="14" t="s">
        <v>170</v>
      </c>
      <c r="K49" s="3"/>
      <c r="L49" s="3"/>
      <c r="M49" s="3"/>
      <c r="N49" s="3"/>
      <c r="O49" s="3"/>
      <c r="P49" s="3"/>
      <c r="Q49" s="3"/>
      <c r="R49" s="3"/>
      <c r="S49" s="3"/>
    </row>
    <row r="50" spans="1:19" ht="78" customHeight="1">
      <c r="A50" s="13" t="s">
        <v>97</v>
      </c>
      <c r="B50" s="14" t="s">
        <v>99</v>
      </c>
      <c r="C50" s="14" t="s">
        <v>95</v>
      </c>
      <c r="D50" s="65">
        <v>42979</v>
      </c>
      <c r="E50" s="64" t="s">
        <v>93</v>
      </c>
      <c r="F50" s="64">
        <v>4</v>
      </c>
      <c r="G50" s="64">
        <v>4</v>
      </c>
      <c r="H50" s="63">
        <v>4</v>
      </c>
      <c r="I50" s="63">
        <v>4</v>
      </c>
      <c r="J50" s="64" t="s">
        <v>169</v>
      </c>
      <c r="K50" s="3"/>
      <c r="L50" s="3"/>
      <c r="M50" s="3"/>
      <c r="N50" s="3"/>
      <c r="O50" s="3"/>
      <c r="P50" s="3"/>
      <c r="Q50" s="3"/>
      <c r="R50" s="3"/>
      <c r="S50" s="3"/>
    </row>
    <row r="51" spans="1:19" ht="34.5" customHeight="1">
      <c r="A51" s="17" t="s">
        <v>22</v>
      </c>
      <c r="B51" s="98" t="s">
        <v>71</v>
      </c>
      <c r="C51" s="99"/>
      <c r="D51" s="99"/>
      <c r="E51" s="99"/>
      <c r="F51" s="99"/>
      <c r="G51" s="99"/>
      <c r="H51" s="99"/>
      <c r="I51" s="99"/>
      <c r="J51" s="100"/>
      <c r="K51" s="3"/>
      <c r="L51" s="3"/>
      <c r="M51" s="3"/>
      <c r="N51" s="3"/>
      <c r="O51" s="3"/>
      <c r="P51" s="3"/>
      <c r="Q51" s="3"/>
      <c r="R51" s="3"/>
      <c r="S51" s="3"/>
    </row>
    <row r="52" spans="1:19" ht="108" customHeight="1">
      <c r="A52" s="13" t="s">
        <v>103</v>
      </c>
      <c r="B52" s="8" t="s">
        <v>100</v>
      </c>
      <c r="C52" s="14" t="s">
        <v>89</v>
      </c>
      <c r="D52" s="21">
        <v>42948</v>
      </c>
      <c r="E52" s="10" t="s">
        <v>63</v>
      </c>
      <c r="F52" s="11">
        <v>1</v>
      </c>
      <c r="G52" s="132"/>
      <c r="H52" s="133"/>
      <c r="I52" s="133"/>
      <c r="J52" s="64" t="s">
        <v>137</v>
      </c>
      <c r="K52" s="3"/>
      <c r="L52" s="3"/>
      <c r="M52" s="3"/>
      <c r="N52" s="3"/>
      <c r="O52" s="3"/>
      <c r="P52" s="3"/>
      <c r="Q52" s="3"/>
      <c r="R52" s="3"/>
      <c r="S52" s="3"/>
    </row>
    <row r="53" spans="1:19" ht="300" customHeight="1">
      <c r="A53" s="13" t="s">
        <v>104</v>
      </c>
      <c r="B53" s="8" t="s">
        <v>101</v>
      </c>
      <c r="C53" s="14" t="s">
        <v>89</v>
      </c>
      <c r="D53" s="21">
        <v>42917</v>
      </c>
      <c r="E53" s="134" t="s">
        <v>63</v>
      </c>
      <c r="F53" s="64">
        <v>1</v>
      </c>
      <c r="G53" s="132"/>
      <c r="H53" s="133"/>
      <c r="I53" s="64">
        <v>1</v>
      </c>
      <c r="J53" s="22" t="s">
        <v>183</v>
      </c>
      <c r="K53" s="3"/>
      <c r="L53" s="3"/>
      <c r="M53" s="3"/>
      <c r="N53" s="3"/>
      <c r="O53" s="3"/>
      <c r="P53" s="3"/>
      <c r="Q53" s="3"/>
      <c r="R53" s="3"/>
      <c r="S53" s="3"/>
    </row>
    <row r="54" spans="1:19" ht="34.5" customHeight="1">
      <c r="A54" s="17" t="s">
        <v>23</v>
      </c>
      <c r="B54" s="73" t="s">
        <v>24</v>
      </c>
      <c r="C54" s="74"/>
      <c r="D54" s="74"/>
      <c r="E54" s="74"/>
      <c r="F54" s="74"/>
      <c r="G54" s="74"/>
      <c r="H54" s="74"/>
      <c r="I54" s="74"/>
      <c r="J54" s="75"/>
      <c r="K54" s="3"/>
      <c r="L54" s="3"/>
      <c r="M54" s="3"/>
      <c r="N54" s="3"/>
      <c r="O54" s="3"/>
      <c r="P54" s="3"/>
      <c r="Q54" s="3"/>
      <c r="R54" s="3"/>
      <c r="S54" s="3"/>
    </row>
    <row r="55" spans="1:19" ht="54" customHeight="1">
      <c r="A55" s="13" t="s">
        <v>67</v>
      </c>
      <c r="B55" s="14" t="s">
        <v>25</v>
      </c>
      <c r="C55" s="14" t="s">
        <v>19</v>
      </c>
      <c r="D55" s="64" t="s">
        <v>27</v>
      </c>
      <c r="E55" s="64" t="s">
        <v>55</v>
      </c>
      <c r="F55" s="64">
        <v>50</v>
      </c>
      <c r="G55" s="64">
        <v>50</v>
      </c>
      <c r="H55" s="63">
        <v>50</v>
      </c>
      <c r="I55" s="63"/>
      <c r="J55" s="14" t="s">
        <v>160</v>
      </c>
      <c r="K55" s="3"/>
      <c r="L55" s="3"/>
      <c r="M55" s="3"/>
      <c r="N55" s="3"/>
      <c r="O55" s="3"/>
      <c r="P55" s="3"/>
      <c r="Q55" s="3"/>
      <c r="R55" s="3"/>
      <c r="S55" s="3"/>
    </row>
    <row r="56" spans="1:19" ht="18.75" customHeight="1">
      <c r="A56" s="1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0" ht="15">
      <c r="A57" s="12"/>
      <c r="B57" s="3"/>
      <c r="C57" s="3"/>
      <c r="D57" s="3"/>
      <c r="E57" s="3"/>
      <c r="F57" s="3"/>
      <c r="G57" s="3"/>
      <c r="H57" s="3"/>
      <c r="I57" s="3"/>
      <c r="J57" s="3"/>
    </row>
    <row r="58" spans="1:10" ht="16.5">
      <c r="A58" s="12"/>
      <c r="B58" s="28" t="s">
        <v>186</v>
      </c>
      <c r="C58" s="3"/>
      <c r="D58" s="3"/>
      <c r="E58" s="3"/>
      <c r="F58" s="3"/>
      <c r="G58" s="29" t="s">
        <v>143</v>
      </c>
      <c r="H58" s="3"/>
      <c r="I58" s="29" t="s">
        <v>187</v>
      </c>
      <c r="J58" s="3"/>
    </row>
    <row r="59" spans="1:10" ht="15">
      <c r="A59" s="12"/>
      <c r="B59" s="3"/>
      <c r="C59" s="3"/>
      <c r="D59" s="3"/>
      <c r="E59" s="3"/>
      <c r="F59" s="3"/>
      <c r="G59" s="3"/>
      <c r="H59" s="3"/>
      <c r="I59" s="3"/>
      <c r="J59" s="3"/>
    </row>
    <row r="60" spans="1:10" ht="15">
      <c r="A60" s="12"/>
      <c r="B60" s="3"/>
      <c r="C60" s="3"/>
      <c r="D60" s="3"/>
      <c r="E60" s="3"/>
      <c r="F60" s="3"/>
      <c r="G60" s="3"/>
      <c r="H60" s="3"/>
      <c r="I60" s="3"/>
      <c r="J60" s="3"/>
    </row>
    <row r="61" spans="1:10" ht="15">
      <c r="A61" s="12"/>
      <c r="B61" s="3"/>
      <c r="C61" s="3"/>
      <c r="D61" s="3"/>
      <c r="E61" s="3"/>
      <c r="F61" s="3"/>
      <c r="G61" s="3"/>
      <c r="H61" s="3"/>
      <c r="I61" s="3"/>
      <c r="J61" s="3"/>
    </row>
    <row r="62" spans="1:10" ht="15">
      <c r="A62" s="12"/>
      <c r="B62" s="3"/>
      <c r="C62" s="3"/>
      <c r="D62" s="3"/>
      <c r="E62" s="3"/>
      <c r="F62" s="3"/>
      <c r="G62" s="3"/>
      <c r="H62" s="3"/>
      <c r="I62" s="3"/>
      <c r="J62" s="3"/>
    </row>
    <row r="63" spans="1:10" ht="15">
      <c r="A63" s="12"/>
      <c r="B63" s="3"/>
      <c r="C63" s="3"/>
      <c r="D63" s="3"/>
      <c r="E63" s="3"/>
      <c r="F63" s="3"/>
      <c r="G63" s="3"/>
      <c r="H63" s="3"/>
      <c r="I63" s="3"/>
      <c r="J63" s="3"/>
    </row>
    <row r="64" spans="1:10" ht="15">
      <c r="A64" s="12"/>
      <c r="B64" s="3"/>
      <c r="C64" s="3"/>
      <c r="D64" s="3"/>
      <c r="E64" s="3"/>
      <c r="F64" s="3"/>
      <c r="G64" s="3"/>
      <c r="H64" s="3"/>
      <c r="I64" s="3"/>
      <c r="J64" s="3"/>
    </row>
    <row r="65" spans="1:10" ht="15">
      <c r="A65" s="12"/>
      <c r="B65" s="3"/>
      <c r="C65" s="3"/>
      <c r="D65" s="3"/>
      <c r="E65" s="3"/>
      <c r="F65" s="3"/>
      <c r="G65" s="3"/>
      <c r="H65" s="3"/>
      <c r="I65" s="3"/>
      <c r="J65" s="3"/>
    </row>
    <row r="66" spans="1:10" ht="15">
      <c r="A66" s="12"/>
      <c r="B66" s="3"/>
      <c r="C66" s="3"/>
      <c r="D66" s="3"/>
      <c r="E66" s="3"/>
      <c r="F66" s="3"/>
      <c r="G66" s="3"/>
      <c r="H66" s="3"/>
      <c r="I66" s="3"/>
      <c r="J66" s="3"/>
    </row>
    <row r="67" spans="1:10" ht="15">
      <c r="A67" s="12"/>
      <c r="B67" s="3"/>
      <c r="C67" s="3"/>
      <c r="D67" s="3"/>
      <c r="E67" s="3"/>
      <c r="F67" s="3"/>
      <c r="G67" s="3"/>
      <c r="H67" s="3"/>
      <c r="I67" s="3"/>
      <c r="J67" s="3"/>
    </row>
    <row r="68" spans="1:10" ht="15">
      <c r="A68" s="12"/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12"/>
      <c r="B69" s="3"/>
      <c r="C69" s="3"/>
      <c r="D69" s="3"/>
      <c r="E69" s="3"/>
      <c r="F69" s="3"/>
      <c r="G69" s="3"/>
      <c r="H69" s="3"/>
      <c r="I69" s="3"/>
      <c r="J69" s="3"/>
    </row>
    <row r="70" spans="1:10" ht="15">
      <c r="A70" s="12"/>
      <c r="B70" s="3"/>
      <c r="C70" s="3"/>
      <c r="D70" s="3"/>
      <c r="E70" s="3"/>
      <c r="F70" s="3"/>
      <c r="G70" s="3"/>
      <c r="H70" s="3"/>
      <c r="I70" s="3"/>
      <c r="J70" s="3"/>
    </row>
    <row r="71" spans="1:10" ht="15">
      <c r="A71" s="12"/>
      <c r="B71" s="3"/>
      <c r="C71" s="3"/>
      <c r="D71" s="3"/>
      <c r="E71" s="3"/>
      <c r="F71" s="3"/>
      <c r="G71" s="3"/>
      <c r="H71" s="3"/>
      <c r="I71" s="3"/>
      <c r="J71" s="3"/>
    </row>
    <row r="72" spans="1:10" ht="15">
      <c r="A72" s="12"/>
      <c r="B72" s="3"/>
      <c r="C72" s="3"/>
      <c r="D72" s="3"/>
      <c r="E72" s="3"/>
      <c r="F72" s="3"/>
      <c r="G72" s="3"/>
      <c r="H72" s="3"/>
      <c r="I72" s="3"/>
      <c r="J72" s="3"/>
    </row>
    <row r="73" spans="1:10" ht="15">
      <c r="A73" s="12"/>
      <c r="B73" s="3"/>
      <c r="C73" s="3"/>
      <c r="D73" s="3"/>
      <c r="E73" s="3"/>
      <c r="F73" s="3"/>
      <c r="G73" s="3"/>
      <c r="H73" s="3"/>
      <c r="I73" s="3"/>
      <c r="J73" s="3"/>
    </row>
    <row r="74" spans="1:10" ht="15">
      <c r="A74" s="12"/>
      <c r="B74" s="3"/>
      <c r="C74" s="3"/>
      <c r="D74" s="3"/>
      <c r="E74" s="3"/>
      <c r="F74" s="3"/>
      <c r="G74" s="3"/>
      <c r="H74" s="3"/>
      <c r="I74" s="3"/>
      <c r="J74" s="3"/>
    </row>
    <row r="75" spans="1:10" ht="15">
      <c r="A75" s="12"/>
      <c r="B75" s="3"/>
      <c r="C75" s="3"/>
      <c r="D75" s="3"/>
      <c r="E75" s="3"/>
      <c r="F75" s="3"/>
      <c r="G75" s="3"/>
      <c r="H75" s="3"/>
      <c r="I75" s="3"/>
      <c r="J75" s="3"/>
    </row>
    <row r="76" spans="1:10" ht="15">
      <c r="A76" s="12"/>
      <c r="B76" s="3"/>
      <c r="C76" s="3"/>
      <c r="D76" s="3"/>
      <c r="E76" s="3"/>
      <c r="F76" s="3"/>
      <c r="G76" s="3"/>
      <c r="H76" s="3"/>
      <c r="I76" s="3"/>
      <c r="J76" s="3"/>
    </row>
    <row r="77" spans="1:10" ht="15">
      <c r="A77" s="12"/>
      <c r="B77" s="3"/>
      <c r="C77" s="3"/>
      <c r="D77" s="3"/>
      <c r="E77" s="3"/>
      <c r="F77" s="3"/>
      <c r="G77" s="3"/>
      <c r="H77" s="3"/>
      <c r="I77" s="3"/>
      <c r="J77" s="3"/>
    </row>
    <row r="78" spans="1:10" ht="15">
      <c r="A78" s="12"/>
      <c r="B78" s="3"/>
      <c r="C78" s="3"/>
      <c r="D78" s="3"/>
      <c r="E78" s="3"/>
      <c r="F78" s="3"/>
      <c r="G78" s="3"/>
      <c r="H78" s="3"/>
      <c r="I78" s="3"/>
      <c r="J78" s="3"/>
    </row>
    <row r="79" spans="1:10" ht="15">
      <c r="A79" s="12"/>
      <c r="B79" s="3"/>
      <c r="C79" s="3"/>
      <c r="D79" s="3"/>
      <c r="E79" s="3"/>
      <c r="F79" s="3"/>
      <c r="G79" s="3"/>
      <c r="H79" s="3"/>
      <c r="I79" s="3"/>
      <c r="J79" s="3"/>
    </row>
    <row r="80" spans="1:10" ht="15">
      <c r="A80" s="12"/>
      <c r="B80" s="3"/>
      <c r="C80" s="3"/>
      <c r="D80" s="3"/>
      <c r="E80" s="3"/>
      <c r="F80" s="3"/>
      <c r="G80" s="3"/>
      <c r="H80" s="3"/>
      <c r="I80" s="3"/>
      <c r="J80" s="3"/>
    </row>
    <row r="81" spans="1:10" ht="15">
      <c r="A81" s="12"/>
      <c r="B81" s="3"/>
      <c r="C81" s="3"/>
      <c r="D81" s="3"/>
      <c r="E81" s="3"/>
      <c r="F81" s="3"/>
      <c r="G81" s="3"/>
      <c r="H81" s="3"/>
      <c r="I81" s="3"/>
      <c r="J81" s="3"/>
    </row>
    <row r="82" spans="1:10" ht="15">
      <c r="A82" s="12"/>
      <c r="B82" s="3"/>
      <c r="C82" s="3"/>
      <c r="D82" s="3"/>
      <c r="E82" s="3"/>
      <c r="F82" s="3"/>
      <c r="G82" s="3"/>
      <c r="H82" s="3"/>
      <c r="I82" s="3"/>
      <c r="J82" s="3"/>
    </row>
    <row r="83" spans="1:10" ht="15">
      <c r="A83" s="12"/>
      <c r="B83" s="3"/>
      <c r="C83" s="3"/>
      <c r="D83" s="3"/>
      <c r="E83" s="3"/>
      <c r="F83" s="3"/>
      <c r="G83" s="3"/>
      <c r="H83" s="3"/>
      <c r="I83" s="3"/>
      <c r="J83" s="3"/>
    </row>
    <row r="84" spans="1:10" ht="15">
      <c r="A84" s="12"/>
      <c r="B84" s="3"/>
      <c r="C84" s="3"/>
      <c r="D84" s="3"/>
      <c r="E84" s="3"/>
      <c r="F84" s="3"/>
      <c r="G84" s="3"/>
      <c r="H84" s="3"/>
      <c r="I84" s="3"/>
      <c r="J84" s="3"/>
    </row>
    <row r="85" spans="1:10" ht="15">
      <c r="A85" s="12"/>
      <c r="B85" s="3"/>
      <c r="C85" s="3"/>
      <c r="D85" s="3"/>
      <c r="E85" s="3"/>
      <c r="F85" s="3"/>
      <c r="G85" s="3"/>
      <c r="H85" s="3"/>
      <c r="I85" s="3"/>
      <c r="J85" s="3"/>
    </row>
    <row r="86" spans="1:10" ht="15">
      <c r="A86" s="12"/>
      <c r="B86" s="3"/>
      <c r="C86" s="3"/>
      <c r="D86" s="3"/>
      <c r="E86" s="3"/>
      <c r="F86" s="3"/>
      <c r="G86" s="3"/>
      <c r="H86" s="3"/>
      <c r="I86" s="3"/>
      <c r="J86" s="3"/>
    </row>
    <row r="87" spans="1:10" ht="15">
      <c r="A87" s="12"/>
      <c r="B87" s="3"/>
      <c r="C87" s="3"/>
      <c r="D87" s="3"/>
      <c r="E87" s="3"/>
      <c r="F87" s="3"/>
      <c r="G87" s="3"/>
      <c r="H87" s="3"/>
      <c r="I87" s="3"/>
      <c r="J87" s="3"/>
    </row>
    <row r="88" spans="1:10" ht="15">
      <c r="A88" s="12"/>
      <c r="B88" s="3"/>
      <c r="C88" s="3"/>
      <c r="D88" s="3"/>
      <c r="E88" s="3"/>
      <c r="F88" s="3"/>
      <c r="G88" s="3"/>
      <c r="H88" s="3"/>
      <c r="I88" s="3"/>
      <c r="J88" s="3"/>
    </row>
    <row r="89" spans="1:10" ht="15">
      <c r="A89" s="12"/>
      <c r="B89" s="3"/>
      <c r="C89" s="3"/>
      <c r="D89" s="3"/>
      <c r="E89" s="3"/>
      <c r="F89" s="3"/>
      <c r="G89" s="3"/>
      <c r="H89" s="3"/>
      <c r="I89" s="3"/>
      <c r="J89" s="3"/>
    </row>
    <row r="90" spans="1:10" ht="15">
      <c r="A90" s="12"/>
      <c r="B90" s="3"/>
      <c r="C90" s="3"/>
      <c r="D90" s="3"/>
      <c r="E90" s="3"/>
      <c r="F90" s="3"/>
      <c r="G90" s="3"/>
      <c r="H90" s="3"/>
      <c r="I90" s="3"/>
      <c r="J90" s="3"/>
    </row>
    <row r="91" spans="1:10" ht="15">
      <c r="A91" s="12"/>
      <c r="B91" s="3"/>
      <c r="C91" s="3"/>
      <c r="D91" s="3"/>
      <c r="E91" s="3"/>
      <c r="F91" s="3"/>
      <c r="G91" s="3"/>
      <c r="H91" s="3"/>
      <c r="I91" s="3"/>
      <c r="J91" s="3"/>
    </row>
    <row r="92" spans="1:10" ht="15">
      <c r="A92" s="12"/>
      <c r="B92" s="3"/>
      <c r="C92" s="3"/>
      <c r="D92" s="3"/>
      <c r="E92" s="3"/>
      <c r="F92" s="3"/>
      <c r="G92" s="3"/>
      <c r="H92" s="3"/>
      <c r="I92" s="3"/>
      <c r="J92" s="3"/>
    </row>
    <row r="93" spans="1:10" ht="15">
      <c r="A93" s="12"/>
      <c r="B93" s="3"/>
      <c r="C93" s="3"/>
      <c r="D93" s="3"/>
      <c r="E93" s="3"/>
      <c r="F93" s="3"/>
      <c r="G93" s="3"/>
      <c r="H93" s="3"/>
      <c r="I93" s="3"/>
      <c r="J93" s="3"/>
    </row>
    <row r="94" spans="1:10" ht="15">
      <c r="A94" s="12"/>
      <c r="B94" s="3"/>
      <c r="C94" s="3"/>
      <c r="D94" s="3"/>
      <c r="E94" s="3"/>
      <c r="F94" s="3"/>
      <c r="G94" s="3"/>
      <c r="H94" s="3"/>
      <c r="I94" s="3"/>
      <c r="J94" s="3"/>
    </row>
    <row r="95" spans="1:10" ht="15">
      <c r="A95" s="12"/>
      <c r="B95" s="3"/>
      <c r="C95" s="3"/>
      <c r="D95" s="3"/>
      <c r="E95" s="3"/>
      <c r="F95" s="3"/>
      <c r="G95" s="3"/>
      <c r="H95" s="3"/>
      <c r="I95" s="3"/>
      <c r="J95" s="3"/>
    </row>
    <row r="96" spans="1:10" ht="15">
      <c r="A96" s="12"/>
      <c r="B96" s="3"/>
      <c r="C96" s="3"/>
      <c r="D96" s="3"/>
      <c r="E96" s="3"/>
      <c r="F96" s="3"/>
      <c r="G96" s="3"/>
      <c r="H96" s="3"/>
      <c r="I96" s="3"/>
      <c r="J96" s="3"/>
    </row>
    <row r="97" spans="1:10" ht="15">
      <c r="A97" s="12"/>
      <c r="B97" s="3"/>
      <c r="C97" s="3"/>
      <c r="D97" s="3"/>
      <c r="E97" s="3"/>
      <c r="F97" s="3"/>
      <c r="G97" s="3"/>
      <c r="H97" s="3"/>
      <c r="I97" s="3"/>
      <c r="J97" s="3"/>
    </row>
    <row r="98" spans="1:10" ht="15">
      <c r="A98" s="12"/>
      <c r="B98" s="3"/>
      <c r="C98" s="3"/>
      <c r="D98" s="3"/>
      <c r="E98" s="3"/>
      <c r="F98" s="3"/>
      <c r="G98" s="3"/>
      <c r="H98" s="3"/>
      <c r="I98" s="3"/>
      <c r="J98" s="3"/>
    </row>
    <row r="99" spans="1:10" ht="15">
      <c r="A99" s="12"/>
      <c r="B99" s="3"/>
      <c r="C99" s="3"/>
      <c r="D99" s="3"/>
      <c r="E99" s="3"/>
      <c r="F99" s="3"/>
      <c r="G99" s="3"/>
      <c r="H99" s="3"/>
      <c r="I99" s="3"/>
      <c r="J99" s="3"/>
    </row>
    <row r="100" spans="1:10" ht="15">
      <c r="A100" s="1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1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12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12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12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12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12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12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12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12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12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12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12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12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12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12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12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12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12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12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12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12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12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12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12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12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12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12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12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12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12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12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1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12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12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12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12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12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12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12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12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12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12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12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12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12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12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1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12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12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12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12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12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12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12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12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12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5">
      <c r="A157" s="12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5">
      <c r="A158" s="12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5">
      <c r="A159" s="12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5">
      <c r="A160" s="12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5">
      <c r="A161" s="12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5">
      <c r="A162" s="1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">
      <c r="A163" s="12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5">
      <c r="A164" s="12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5">
      <c r="A165" s="12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5">
      <c r="A166" s="12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5">
      <c r="A167" s="12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5">
      <c r="A168" s="12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5">
      <c r="A169" s="12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5">
      <c r="A170" s="1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5">
      <c r="A171" s="12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5">
      <c r="A172" s="12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5">
      <c r="A173" s="1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5">
      <c r="A174" s="12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5">
      <c r="A175" s="12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5">
      <c r="A176" s="12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5">
      <c r="A177" s="12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5">
      <c r="A178" s="12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5">
      <c r="A179" s="12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5">
      <c r="A180" s="1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5">
      <c r="A181" s="12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5">
      <c r="A182" s="12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5">
      <c r="A183" s="12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5">
      <c r="A184" s="12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5">
      <c r="A185" s="12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5">
      <c r="A186" s="1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5">
      <c r="A187" s="12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5">
      <c r="A188" s="12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5">
      <c r="A189" s="12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5">
      <c r="A190" s="12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5">
      <c r="A191" s="12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5">
      <c r="A192" s="12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5">
      <c r="A193" s="1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5">
      <c r="A194" s="12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5">
      <c r="A195" s="12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5">
      <c r="A196" s="12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5">
      <c r="A197" s="12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5">
      <c r="A198" s="12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5">
      <c r="A199" s="12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5">
      <c r="A200" s="12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5">
      <c r="A201" s="12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5">
      <c r="A202" s="12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5">
      <c r="A203" s="12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5">
      <c r="A204" s="12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5">
      <c r="A205" s="12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5">
      <c r="A206" s="12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5">
      <c r="A207" s="12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5">
      <c r="A208" s="12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5">
      <c r="A209" s="12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5">
      <c r="A210" s="12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5">
      <c r="A211" s="12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5">
      <c r="A212" s="12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5">
      <c r="A213" s="12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5">
      <c r="A214" s="12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5">
      <c r="A215" s="12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5">
      <c r="A216" s="12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5">
      <c r="A217" s="12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5">
      <c r="A218" s="12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5">
      <c r="A219" s="12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5">
      <c r="A220" s="12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5">
      <c r="A221" s="12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5">
      <c r="A222" s="12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5">
      <c r="A223" s="12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5">
      <c r="A224" s="12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5">
      <c r="A225" s="12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5">
      <c r="A226" s="12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5">
      <c r="A227" s="12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5">
      <c r="A228" s="12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5">
      <c r="A229" s="12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5">
      <c r="A230" s="12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5">
      <c r="A231" s="12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5">
      <c r="A232" s="12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5">
      <c r="A233" s="12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5">
      <c r="A234" s="12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5">
      <c r="A235" s="12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5">
      <c r="A236" s="12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5">
      <c r="A237" s="12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5">
      <c r="A238" s="12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5">
      <c r="A239" s="12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5">
      <c r="A240" s="12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5">
      <c r="A241" s="12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5">
      <c r="A242" s="12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5">
      <c r="A243" s="12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5">
      <c r="A244" s="12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5">
      <c r="A245" s="12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5">
      <c r="A246" s="12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5">
      <c r="A247" s="12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5">
      <c r="A248" s="12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5">
      <c r="A249" s="12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5">
      <c r="A250" s="12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5">
      <c r="A251" s="12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5">
      <c r="A252" s="12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5">
      <c r="A253" s="12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5">
      <c r="A254" s="12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5">
      <c r="A255" s="12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5">
      <c r="A256" s="12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5">
      <c r="A257" s="12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5">
      <c r="A258" s="12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5">
      <c r="A259" s="12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5">
      <c r="A260" s="12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5">
      <c r="A261" s="12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5">
      <c r="A262" s="12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5">
      <c r="A263" s="12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5">
      <c r="A264" s="12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5">
      <c r="A265" s="12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5">
      <c r="A266" s="12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5">
      <c r="A267" s="12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5">
      <c r="A268" s="12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5">
      <c r="A269" s="12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5">
      <c r="A270" s="12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5">
      <c r="A271" s="12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5">
      <c r="A272" s="12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5">
      <c r="A273" s="12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5">
      <c r="A274" s="12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5">
      <c r="A275" s="12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5">
      <c r="A276" s="12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5">
      <c r="A277" s="12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5">
      <c r="A278" s="12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5">
      <c r="A279" s="12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5">
      <c r="A280" s="12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5">
      <c r="A281" s="12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5">
      <c r="A282" s="12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5">
      <c r="A283" s="12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5">
      <c r="A284" s="12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5">
      <c r="A285" s="12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5">
      <c r="A286" s="12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5">
      <c r="A287" s="12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5">
      <c r="A288" s="12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5">
      <c r="A289" s="12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5">
      <c r="A290" s="12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5">
      <c r="A291" s="12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5">
      <c r="A292" s="12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5">
      <c r="A293" s="12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5">
      <c r="A294" s="12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5">
      <c r="A295" s="12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5">
      <c r="A296" s="12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5">
      <c r="A297" s="12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5">
      <c r="A298" s="12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5">
      <c r="A299" s="12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5">
      <c r="A300" s="12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5">
      <c r="A301" s="12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5">
      <c r="A302" s="12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5">
      <c r="A303" s="12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5">
      <c r="A304" s="12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5">
      <c r="A305" s="12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5">
      <c r="A306" s="12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5">
      <c r="A307" s="12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5">
      <c r="A308" s="12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5">
      <c r="A309" s="12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5">
      <c r="A310" s="12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5">
      <c r="A311" s="12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5">
      <c r="A312" s="12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5">
      <c r="A313" s="12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5">
      <c r="A314" s="12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5">
      <c r="A315" s="12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5">
      <c r="A316" s="12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5">
      <c r="A317" s="12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5">
      <c r="A318" s="12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5">
      <c r="A319" s="12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5">
      <c r="A320" s="12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5">
      <c r="A321" s="12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5">
      <c r="A322" s="12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5">
      <c r="A323" s="12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5">
      <c r="A324" s="12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5">
      <c r="A325" s="12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5">
      <c r="A326" s="12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5">
      <c r="A327" s="12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5">
      <c r="A328" s="12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5">
      <c r="A329" s="12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5">
      <c r="A330" s="12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5">
      <c r="A331" s="12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5">
      <c r="A332" s="12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5">
      <c r="A333" s="12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5">
      <c r="A334" s="12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5">
      <c r="A335" s="12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5">
      <c r="A336" s="12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5">
      <c r="A337" s="12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5">
      <c r="A338" s="12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>
      <c r="A339" s="12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5">
      <c r="A340" s="12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5">
      <c r="A341" s="12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5">
      <c r="A342" s="12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>
      <c r="A343" s="12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5">
      <c r="A344" s="12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5">
      <c r="A345" s="12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5">
      <c r="A346" s="12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5">
      <c r="A347" s="12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5">
      <c r="A348" s="12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5">
      <c r="A349" s="12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5">
      <c r="A350" s="12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5">
      <c r="A351" s="12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5">
      <c r="A352" s="12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5">
      <c r="A353" s="12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5">
      <c r="A354" s="12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5">
      <c r="A355" s="12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5">
      <c r="A356" s="12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5">
      <c r="A357" s="12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5">
      <c r="A358" s="12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5">
      <c r="A359" s="12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5">
      <c r="A360" s="12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5">
      <c r="A361" s="12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5">
      <c r="A362" s="12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5">
      <c r="A363" s="12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5">
      <c r="A364" s="12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5">
      <c r="A365" s="12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5">
      <c r="A366" s="12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5">
      <c r="A367" s="12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5">
      <c r="A368" s="12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5">
      <c r="A369" s="12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5">
      <c r="A370" s="12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5">
      <c r="A371" s="12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5">
      <c r="A372" s="12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5">
      <c r="A373" s="12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5">
      <c r="A374" s="12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5">
      <c r="A375" s="12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5">
      <c r="A376" s="12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5">
      <c r="A377" s="12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5">
      <c r="A378" s="12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5">
      <c r="A379" s="12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5">
      <c r="A380" s="12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5">
      <c r="A381" s="12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5">
      <c r="A382" s="12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5">
      <c r="A383" s="12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5">
      <c r="A384" s="12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5">
      <c r="A385" s="12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5">
      <c r="A386" s="12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5">
      <c r="A387" s="12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5">
      <c r="A388" s="12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5">
      <c r="A389" s="12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5">
      <c r="A390" s="12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5">
      <c r="A391" s="12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5">
      <c r="A392" s="12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5">
      <c r="A393" s="12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5">
      <c r="A394" s="12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5">
      <c r="A395" s="12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5">
      <c r="A396" s="12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5">
      <c r="A397" s="12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5">
      <c r="A398" s="12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5">
      <c r="A399" s="12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5">
      <c r="A400" s="12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5">
      <c r="A401" s="12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5">
      <c r="A402" s="12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5">
      <c r="A403" s="12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5">
      <c r="A404" s="12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5">
      <c r="A405" s="12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5">
      <c r="A406" s="12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5">
      <c r="A407" s="12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5">
      <c r="A408" s="12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5">
      <c r="A409" s="12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5">
      <c r="A410" s="12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5">
      <c r="A411" s="12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5">
      <c r="A412" s="12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5">
      <c r="A413" s="12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5">
      <c r="A414" s="12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5">
      <c r="A415" s="12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5">
      <c r="A416" s="12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5">
      <c r="A417" s="12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5">
      <c r="A418" s="12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5">
      <c r="A419" s="12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5">
      <c r="A420" s="12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5">
      <c r="A421" s="12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5">
      <c r="A422" s="12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5">
      <c r="A423" s="12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5">
      <c r="A424" s="12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5">
      <c r="A425" s="12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5">
      <c r="A426" s="12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5">
      <c r="A427" s="12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5">
      <c r="A428" s="12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5">
      <c r="A429" s="12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5">
      <c r="A430" s="12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5">
      <c r="A431" s="12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5">
      <c r="A432" s="12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5">
      <c r="A433" s="12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5">
      <c r="A434" s="12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5">
      <c r="A435" s="12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5">
      <c r="A436" s="12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5">
      <c r="A437" s="12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5">
      <c r="A438" s="12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5">
      <c r="A439" s="12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5">
      <c r="A440" s="12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5">
      <c r="A441" s="12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5">
      <c r="A442" s="12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5">
      <c r="A443" s="12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5">
      <c r="A444" s="12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5">
      <c r="A445" s="12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5">
      <c r="A446" s="12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5">
      <c r="A447" s="12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5">
      <c r="A448" s="12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5">
      <c r="A449" s="12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5">
      <c r="A450" s="12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5">
      <c r="A451" s="12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5">
      <c r="A452" s="12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5">
      <c r="A453" s="12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5">
      <c r="A454" s="12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5">
      <c r="A455" s="12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5">
      <c r="A456" s="12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5">
      <c r="A457" s="12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5">
      <c r="A458" s="12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5">
      <c r="A459" s="12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5">
      <c r="A460" s="12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5">
      <c r="A461" s="12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5">
      <c r="A462" s="12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5">
      <c r="A463" s="12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5">
      <c r="A464" s="12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5">
      <c r="A465" s="12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5">
      <c r="A466" s="12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5">
      <c r="A467" s="12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5">
      <c r="A468" s="12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5">
      <c r="A469" s="12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5">
      <c r="A470" s="12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5">
      <c r="A471" s="12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5">
      <c r="A472" s="12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5">
      <c r="A473" s="12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5">
      <c r="A474" s="12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5">
      <c r="A475" s="12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5">
      <c r="A476" s="12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5">
      <c r="A477" s="12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5">
      <c r="A478" s="12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5">
      <c r="A479" s="12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5">
      <c r="A480" s="12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5">
      <c r="A481" s="12"/>
      <c r="B481" s="3"/>
      <c r="C481" s="3"/>
      <c r="D481" s="3"/>
      <c r="E481" s="3"/>
      <c r="F481" s="3"/>
      <c r="G481" s="3"/>
      <c r="H481" s="3"/>
      <c r="I481" s="3"/>
      <c r="J481" s="3"/>
    </row>
    <row r="482" spans="2:10" ht="15">
      <c r="B482" s="3"/>
      <c r="C482" s="3"/>
      <c r="D482" s="3"/>
      <c r="E482" s="3"/>
      <c r="F482" s="3"/>
      <c r="G482" s="3"/>
      <c r="H482" s="3"/>
      <c r="I482" s="3"/>
      <c r="J482" s="3"/>
    </row>
    <row r="483" ht="15">
      <c r="J483" s="3"/>
    </row>
  </sheetData>
  <sheetProtection/>
  <mergeCells count="31">
    <mergeCell ref="A2:J2"/>
    <mergeCell ref="I39:I40"/>
    <mergeCell ref="F39:F40"/>
    <mergeCell ref="E39:E40"/>
    <mergeCell ref="D39:D40"/>
    <mergeCell ref="E7:E8"/>
    <mergeCell ref="A39:A40"/>
    <mergeCell ref="B18:J18"/>
    <mergeCell ref="B39:B40"/>
    <mergeCell ref="A7:A8"/>
    <mergeCell ref="B37:J37"/>
    <mergeCell ref="B51:J51"/>
    <mergeCell ref="I7:I8"/>
    <mergeCell ref="A31:J31"/>
    <mergeCell ref="B6:C6"/>
    <mergeCell ref="F7:H8"/>
    <mergeCell ref="B11:J11"/>
    <mergeCell ref="D7:D8"/>
    <mergeCell ref="C39:C40"/>
    <mergeCell ref="B7:B8"/>
    <mergeCell ref="B54:J54"/>
    <mergeCell ref="C7:C8"/>
    <mergeCell ref="B32:J32"/>
    <mergeCell ref="J7:J8"/>
    <mergeCell ref="A10:J10"/>
    <mergeCell ref="B21:J21"/>
    <mergeCell ref="B41:J41"/>
    <mergeCell ref="B43:J43"/>
    <mergeCell ref="B25:J25"/>
    <mergeCell ref="C12:C14"/>
    <mergeCell ref="C15:C17"/>
  </mergeCells>
  <hyperlinks>
    <hyperlink ref="J40" r:id="rId1" display="http://minusinsk-fin24.ru/ispolnenie-byudzheta/109/640/ "/>
  </hyperlinks>
  <printOptions/>
  <pageMargins left="0.71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2"/>
  <rowBreaks count="2" manualBreakCount="2">
    <brk id="26" max="9" man="1"/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6.421875" style="0" customWidth="1"/>
    <col min="2" max="2" width="41.57421875" style="0" customWidth="1"/>
    <col min="3" max="3" width="9.421875" style="0" customWidth="1"/>
    <col min="4" max="4" width="14.57421875" style="0" customWidth="1"/>
    <col min="5" max="5" width="13.140625" style="0" customWidth="1"/>
    <col min="6" max="6" width="12.28125" style="0" customWidth="1"/>
    <col min="7" max="7" width="16.8515625" style="0" customWidth="1"/>
    <col min="8" max="8" width="12.140625" style="0" customWidth="1"/>
    <col min="9" max="9" width="6.57421875" style="0" customWidth="1"/>
    <col min="10" max="10" width="7.7109375" style="0" customWidth="1"/>
    <col min="11" max="11" width="8.421875" style="0" customWidth="1"/>
    <col min="12" max="12" width="11.421875" style="0" customWidth="1"/>
    <col min="13" max="13" width="8.8515625" style="0" customWidth="1"/>
    <col min="14" max="14" width="9.57421875" style="0" customWidth="1"/>
    <col min="15" max="15" width="8.57421875" style="0" customWidth="1"/>
    <col min="16" max="16" width="7.8515625" style="0" customWidth="1"/>
    <col min="17" max="17" width="10.140625" style="0" customWidth="1"/>
    <col min="18" max="18" width="7.57421875" style="0" customWidth="1"/>
    <col min="19" max="19" width="7.28125" style="0" customWidth="1"/>
    <col min="20" max="20" width="8.7109375" style="0" customWidth="1"/>
    <col min="21" max="21" width="10.7109375" style="0" customWidth="1"/>
    <col min="22" max="22" width="8.28125" style="0" customWidth="1"/>
    <col min="23" max="23" width="10.00390625" style="0" customWidth="1"/>
    <col min="24" max="24" width="9.140625" style="0" customWidth="1"/>
    <col min="25" max="25" width="6.7109375" style="0" customWidth="1"/>
  </cols>
  <sheetData>
    <row r="1" spans="1:25" ht="15" customHeight="1">
      <c r="A1" s="113" t="s">
        <v>0</v>
      </c>
      <c r="B1" s="115" t="s">
        <v>1</v>
      </c>
      <c r="C1" s="115" t="s">
        <v>2</v>
      </c>
      <c r="D1" s="115" t="s">
        <v>3</v>
      </c>
      <c r="E1" s="115" t="s">
        <v>4</v>
      </c>
      <c r="F1" s="115" t="s">
        <v>139</v>
      </c>
      <c r="G1" s="117" t="s">
        <v>138</v>
      </c>
      <c r="H1" s="93" t="s">
        <v>155</v>
      </c>
      <c r="I1" s="94"/>
      <c r="J1" s="94"/>
      <c r="K1" s="94"/>
      <c r="L1" s="94"/>
      <c r="M1" s="94"/>
      <c r="N1" s="94"/>
      <c r="O1" s="94"/>
      <c r="P1" s="110"/>
      <c r="Q1" s="111" t="s">
        <v>157</v>
      </c>
      <c r="R1" s="111"/>
      <c r="S1" s="111"/>
      <c r="T1" s="111"/>
      <c r="U1" s="111"/>
      <c r="V1" s="111"/>
      <c r="W1" s="111"/>
      <c r="X1" s="111"/>
      <c r="Y1" s="112"/>
    </row>
    <row r="2" spans="1:25" ht="75" customHeight="1">
      <c r="A2" s="114"/>
      <c r="B2" s="116"/>
      <c r="C2" s="116"/>
      <c r="D2" s="116"/>
      <c r="E2" s="116"/>
      <c r="F2" s="115"/>
      <c r="G2" s="117"/>
      <c r="H2" s="49" t="s">
        <v>156</v>
      </c>
      <c r="I2" s="66" t="s">
        <v>150</v>
      </c>
      <c r="J2" s="66" t="s">
        <v>149</v>
      </c>
      <c r="K2" s="66" t="s">
        <v>151</v>
      </c>
      <c r="L2" s="69" t="s">
        <v>158</v>
      </c>
      <c r="M2" s="66" t="s">
        <v>152</v>
      </c>
      <c r="N2" s="69" t="s">
        <v>153</v>
      </c>
      <c r="O2" s="69" t="s">
        <v>166</v>
      </c>
      <c r="P2" s="68" t="s">
        <v>154</v>
      </c>
      <c r="Q2" s="55" t="s">
        <v>156</v>
      </c>
      <c r="R2" s="67" t="s">
        <v>150</v>
      </c>
      <c r="S2" s="67" t="s">
        <v>149</v>
      </c>
      <c r="T2" s="67" t="s">
        <v>151</v>
      </c>
      <c r="U2" s="70" t="s">
        <v>158</v>
      </c>
      <c r="V2" s="67" t="s">
        <v>152</v>
      </c>
      <c r="W2" s="70" t="s">
        <v>153</v>
      </c>
      <c r="X2" s="69" t="s">
        <v>166</v>
      </c>
      <c r="Y2" s="67" t="s">
        <v>154</v>
      </c>
    </row>
    <row r="3" spans="1:25" ht="45">
      <c r="A3" s="13" t="s">
        <v>11</v>
      </c>
      <c r="B3" s="14" t="s">
        <v>87</v>
      </c>
      <c r="C3" s="14" t="s">
        <v>79</v>
      </c>
      <c r="D3" s="31" t="s">
        <v>35</v>
      </c>
      <c r="E3" s="31" t="s">
        <v>53</v>
      </c>
      <c r="F3" s="31">
        <v>3</v>
      </c>
      <c r="G3" s="58">
        <f>Q3/H3*100</f>
        <v>9.953916902560104</v>
      </c>
      <c r="H3" s="62">
        <f>SUM(I3:P3)</f>
        <v>248876.50000000003</v>
      </c>
      <c r="I3" s="34">
        <v>938.94</v>
      </c>
      <c r="J3" s="34">
        <v>310.8</v>
      </c>
      <c r="K3" s="34">
        <v>82678.13</v>
      </c>
      <c r="L3" s="59">
        <v>118566.13</v>
      </c>
      <c r="M3" s="34">
        <v>7726</v>
      </c>
      <c r="N3" s="34">
        <v>11887.85</v>
      </c>
      <c r="O3" s="34">
        <v>23874.23</v>
      </c>
      <c r="P3" s="51">
        <v>2894.42</v>
      </c>
      <c r="Q3" s="61">
        <f>SUM(R3:Y3)</f>
        <v>24772.960000000003</v>
      </c>
      <c r="R3" s="57">
        <v>56.49</v>
      </c>
      <c r="S3" s="57">
        <v>2.11</v>
      </c>
      <c r="T3" s="57">
        <v>8610.02</v>
      </c>
      <c r="U3" s="60">
        <v>10419.01</v>
      </c>
      <c r="V3" s="57">
        <v>192.43</v>
      </c>
      <c r="W3" s="57">
        <v>183.24</v>
      </c>
      <c r="X3" s="38">
        <v>5224.61</v>
      </c>
      <c r="Y3" s="57">
        <v>85.05</v>
      </c>
    </row>
    <row r="4" spans="1:25" ht="60.75" thickBot="1">
      <c r="A4" s="13" t="s">
        <v>64</v>
      </c>
      <c r="B4" s="14" t="s">
        <v>88</v>
      </c>
      <c r="C4" s="14" t="s">
        <v>79</v>
      </c>
      <c r="D4" s="31" t="s">
        <v>35</v>
      </c>
      <c r="E4" s="31" t="s">
        <v>52</v>
      </c>
      <c r="F4" s="31">
        <v>8</v>
      </c>
      <c r="G4" s="33">
        <f>H4</f>
        <v>1</v>
      </c>
      <c r="H4" s="52">
        <f>I4+J4+K4+L4+M4+N4+O4+P4</f>
        <v>1</v>
      </c>
      <c r="I4" s="53"/>
      <c r="J4" s="53"/>
      <c r="K4" s="53">
        <v>1</v>
      </c>
      <c r="L4" s="53"/>
      <c r="M4" s="53"/>
      <c r="N4" s="53"/>
      <c r="O4" s="53"/>
      <c r="P4" s="54"/>
      <c r="Q4" s="27">
        <f>SUM(R4:Y4)</f>
        <v>0</v>
      </c>
      <c r="R4" s="57"/>
      <c r="S4" s="57"/>
      <c r="T4" s="57"/>
      <c r="U4" s="57"/>
      <c r="V4" s="57"/>
      <c r="W4" s="57"/>
      <c r="X4" s="57"/>
      <c r="Y4" s="57"/>
    </row>
    <row r="8" spans="1:16" ht="120">
      <c r="A8" s="13" t="s">
        <v>18</v>
      </c>
      <c r="B8" s="14" t="s">
        <v>76</v>
      </c>
      <c r="C8" s="15" t="s">
        <v>21</v>
      </c>
      <c r="D8" s="15" t="s">
        <v>27</v>
      </c>
      <c r="E8" s="31" t="s">
        <v>77</v>
      </c>
      <c r="F8" s="31">
        <v>5</v>
      </c>
      <c r="G8" s="47" t="s">
        <v>165</v>
      </c>
      <c r="H8" s="38">
        <f>SUM(I8:P8)</f>
        <v>1374.58</v>
      </c>
      <c r="I8" s="38"/>
      <c r="J8" s="38"/>
      <c r="K8" s="38">
        <v>0</v>
      </c>
      <c r="L8" s="38"/>
      <c r="M8" s="71">
        <f>M10-M9</f>
        <v>-236.51999999999998</v>
      </c>
      <c r="N8" s="71">
        <f>N10-N9</f>
        <v>446.35</v>
      </c>
      <c r="O8" s="71">
        <f>O10-O9</f>
        <v>574.5699999999997</v>
      </c>
      <c r="P8" s="71">
        <f>P10-P9</f>
        <v>590.1800000000001</v>
      </c>
    </row>
    <row r="9" spans="1:16" ht="15">
      <c r="A9" s="12"/>
      <c r="B9" s="42"/>
      <c r="C9" s="43"/>
      <c r="D9" s="43"/>
      <c r="E9" s="44"/>
      <c r="F9" s="44"/>
      <c r="G9" s="45" t="s">
        <v>184</v>
      </c>
      <c r="H9" s="38">
        <f>SUM(I9:P9)</f>
        <v>23753.17</v>
      </c>
      <c r="I9" s="45"/>
      <c r="J9" s="45"/>
      <c r="K9" s="45"/>
      <c r="L9" s="45"/>
      <c r="M9" s="45">
        <v>781.02</v>
      </c>
      <c r="N9" s="45">
        <v>868.83</v>
      </c>
      <c r="O9" s="45">
        <v>20819.06</v>
      </c>
      <c r="P9" s="46">
        <v>1284.26</v>
      </c>
    </row>
    <row r="10" spans="1:16" ht="15">
      <c r="A10" s="12"/>
      <c r="B10" s="42"/>
      <c r="C10" s="43"/>
      <c r="D10" s="43"/>
      <c r="E10" s="44"/>
      <c r="F10" s="44"/>
      <c r="G10" s="45" t="s">
        <v>185</v>
      </c>
      <c r="H10" s="38">
        <f>SUM(I10:P10)</f>
        <v>25127.75</v>
      </c>
      <c r="I10" s="45"/>
      <c r="J10" s="45"/>
      <c r="K10" s="45"/>
      <c r="L10" s="45"/>
      <c r="M10" s="45">
        <v>544.5</v>
      </c>
      <c r="N10" s="45">
        <v>1315.18</v>
      </c>
      <c r="O10" s="45">
        <v>21393.63</v>
      </c>
      <c r="P10" s="46">
        <v>1874.44</v>
      </c>
    </row>
    <row r="11" spans="7:16" ht="15">
      <c r="G11" s="46" t="s">
        <v>164</v>
      </c>
      <c r="H11" s="48">
        <f>H10/H9*100-100</f>
        <v>5.786932859908816</v>
      </c>
      <c r="M11" s="72">
        <f>M10/M9*100</f>
        <v>69.716524544826</v>
      </c>
      <c r="N11" s="72">
        <f>N10/N9*100</f>
        <v>151.37368645189508</v>
      </c>
      <c r="O11" s="72">
        <f>O10/O9*100</f>
        <v>102.75982681254581</v>
      </c>
      <c r="P11" s="72">
        <f>P10/P9*100</f>
        <v>145.9548689517699</v>
      </c>
    </row>
    <row r="14" spans="1:16" ht="174.75" customHeight="1">
      <c r="A14" s="13" t="s">
        <v>66</v>
      </c>
      <c r="B14" s="14" t="s">
        <v>61</v>
      </c>
      <c r="C14" s="14" t="s">
        <v>95</v>
      </c>
      <c r="D14" s="31" t="s">
        <v>27</v>
      </c>
      <c r="E14" s="31" t="s">
        <v>57</v>
      </c>
      <c r="F14" s="31">
        <v>4</v>
      </c>
      <c r="G14" s="40">
        <f aca="true" t="shared" si="0" ref="G14:G20">SUM(H14:P14)</f>
        <v>1</v>
      </c>
      <c r="H14" s="38"/>
      <c r="I14" s="38"/>
      <c r="J14" s="38"/>
      <c r="K14" s="38"/>
      <c r="L14" s="38"/>
      <c r="M14" s="38"/>
      <c r="N14" s="38"/>
      <c r="O14" s="38"/>
      <c r="P14" s="38">
        <v>1</v>
      </c>
    </row>
    <row r="15" spans="1:16" ht="76.5" customHeight="1">
      <c r="A15" s="13" t="s">
        <v>90</v>
      </c>
      <c r="B15" s="14" t="s">
        <v>92</v>
      </c>
      <c r="C15" s="14" t="s">
        <v>19</v>
      </c>
      <c r="D15" s="31" t="s">
        <v>27</v>
      </c>
      <c r="E15" s="31" t="s">
        <v>54</v>
      </c>
      <c r="F15" s="31">
        <v>4</v>
      </c>
      <c r="G15" s="40">
        <f t="shared" si="0"/>
        <v>1</v>
      </c>
      <c r="H15" s="38"/>
      <c r="I15" s="38"/>
      <c r="J15" s="38"/>
      <c r="K15" s="38"/>
      <c r="L15" s="38"/>
      <c r="M15" s="38"/>
      <c r="N15" s="38"/>
      <c r="O15" s="38"/>
      <c r="P15" s="38">
        <v>1</v>
      </c>
    </row>
    <row r="16" spans="1:16" ht="49.5" customHeight="1">
      <c r="A16" s="13" t="s">
        <v>91</v>
      </c>
      <c r="B16" s="14" t="s">
        <v>20</v>
      </c>
      <c r="C16" s="14" t="s">
        <v>21</v>
      </c>
      <c r="D16" s="31" t="s">
        <v>27</v>
      </c>
      <c r="E16" s="31" t="s">
        <v>93</v>
      </c>
      <c r="F16" s="31">
        <v>5</v>
      </c>
      <c r="G16" s="40">
        <f t="shared" si="0"/>
        <v>1</v>
      </c>
      <c r="H16" s="38"/>
      <c r="I16" s="38"/>
      <c r="J16" s="38"/>
      <c r="K16" s="38"/>
      <c r="L16" s="38"/>
      <c r="M16" s="38"/>
      <c r="N16" s="38"/>
      <c r="O16" s="38"/>
      <c r="P16" s="38">
        <v>1</v>
      </c>
    </row>
    <row r="17" spans="1:16" ht="72" customHeight="1">
      <c r="A17" s="13" t="s">
        <v>102</v>
      </c>
      <c r="B17" s="14" t="s">
        <v>80</v>
      </c>
      <c r="C17" s="14" t="s">
        <v>95</v>
      </c>
      <c r="D17" s="32">
        <v>43018</v>
      </c>
      <c r="E17" s="31" t="s">
        <v>52</v>
      </c>
      <c r="F17" s="31">
        <v>4</v>
      </c>
      <c r="G17" s="40">
        <f t="shared" si="0"/>
        <v>0</v>
      </c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35">
      <c r="A18" s="13" t="s">
        <v>94</v>
      </c>
      <c r="B18" s="14" t="s">
        <v>78</v>
      </c>
      <c r="C18" s="14" t="s">
        <v>21</v>
      </c>
      <c r="D18" s="32">
        <v>42948</v>
      </c>
      <c r="E18" s="31" t="s">
        <v>98</v>
      </c>
      <c r="F18" s="31">
        <v>56</v>
      </c>
      <c r="G18" s="40">
        <f t="shared" si="0"/>
        <v>1</v>
      </c>
      <c r="H18" s="40"/>
      <c r="I18" s="40"/>
      <c r="J18" s="40"/>
      <c r="K18" s="40"/>
      <c r="L18" s="40"/>
      <c r="M18" s="40"/>
      <c r="N18" s="40"/>
      <c r="O18" s="40"/>
      <c r="P18" s="40">
        <v>1</v>
      </c>
    </row>
    <row r="19" spans="1:16" ht="57.75" customHeight="1">
      <c r="A19" s="13" t="s">
        <v>96</v>
      </c>
      <c r="B19" s="19" t="s">
        <v>50</v>
      </c>
      <c r="C19" s="14" t="s">
        <v>136</v>
      </c>
      <c r="D19" s="23" t="s">
        <v>32</v>
      </c>
      <c r="E19" s="23" t="s">
        <v>51</v>
      </c>
      <c r="F19" s="31">
        <v>56</v>
      </c>
      <c r="G19" s="40">
        <f t="shared" si="0"/>
        <v>47</v>
      </c>
      <c r="H19" s="40"/>
      <c r="I19" s="40"/>
      <c r="J19" s="40"/>
      <c r="K19" s="40"/>
      <c r="L19" s="40"/>
      <c r="M19" s="40"/>
      <c r="N19" s="40">
        <v>7</v>
      </c>
      <c r="O19" s="40">
        <v>39</v>
      </c>
      <c r="P19" s="40">
        <v>1</v>
      </c>
    </row>
    <row r="20" spans="1:16" ht="77.25" customHeight="1">
      <c r="A20" s="13" t="s">
        <v>97</v>
      </c>
      <c r="B20" s="14" t="s">
        <v>99</v>
      </c>
      <c r="C20" s="14" t="s">
        <v>95</v>
      </c>
      <c r="D20" s="32">
        <v>42979</v>
      </c>
      <c r="E20" s="31" t="s">
        <v>93</v>
      </c>
      <c r="F20" s="31">
        <v>4</v>
      </c>
      <c r="G20" s="40">
        <f t="shared" si="0"/>
        <v>3</v>
      </c>
      <c r="H20" s="40"/>
      <c r="I20" s="40"/>
      <c r="J20" s="40"/>
      <c r="K20" s="40"/>
      <c r="L20" s="40"/>
      <c r="M20" s="40">
        <v>1</v>
      </c>
      <c r="N20" s="40">
        <v>1</v>
      </c>
      <c r="O20" s="40"/>
      <c r="P20" s="41">
        <v>1</v>
      </c>
    </row>
    <row r="24" spans="1:9" ht="60">
      <c r="A24" s="13" t="s">
        <v>67</v>
      </c>
      <c r="B24" s="14" t="s">
        <v>25</v>
      </c>
      <c r="C24" s="14" t="s">
        <v>19</v>
      </c>
      <c r="D24" s="31" t="s">
        <v>27</v>
      </c>
      <c r="E24" s="31" t="s">
        <v>55</v>
      </c>
      <c r="F24" s="31">
        <v>50</v>
      </c>
      <c r="G24" s="31">
        <v>50</v>
      </c>
      <c r="H24" s="30">
        <v>50</v>
      </c>
      <c r="I24" s="22"/>
    </row>
  </sheetData>
  <sheetProtection/>
  <mergeCells count="9">
    <mergeCell ref="H1:P1"/>
    <mergeCell ref="Q1:Y1"/>
    <mergeCell ref="A1:A2"/>
    <mergeCell ref="B1:B2"/>
    <mergeCell ref="C1:C2"/>
    <mergeCell ref="D1:D2"/>
    <mergeCell ref="E1:E2"/>
    <mergeCell ref="F1:F2"/>
    <mergeCell ref="G1:G2"/>
  </mergeCells>
  <printOptions/>
  <pageMargins left="0.31496062992125984" right="0" top="0.15748031496062992" bottom="0.15748031496062992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421875" style="0" customWidth="1"/>
    <col min="2" max="2" width="41.57421875" style="0" customWidth="1"/>
    <col min="3" max="3" width="9.421875" style="0" customWidth="1"/>
    <col min="4" max="4" width="14.57421875" style="0" customWidth="1"/>
    <col min="5" max="5" width="13.140625" style="0" customWidth="1"/>
    <col min="6" max="6" width="12.28125" style="0" customWidth="1"/>
    <col min="7" max="7" width="16.8515625" style="0" customWidth="1"/>
    <col min="8" max="8" width="12.140625" style="0" customWidth="1"/>
    <col min="9" max="9" width="6.57421875" style="0" customWidth="1"/>
    <col min="10" max="10" width="7.7109375" style="0" customWidth="1"/>
    <col min="11" max="11" width="8.421875" style="0" customWidth="1"/>
    <col min="12" max="12" width="11.421875" style="0" customWidth="1"/>
    <col min="13" max="13" width="8.8515625" style="0" customWidth="1"/>
    <col min="14" max="14" width="9.57421875" style="0" customWidth="1"/>
    <col min="15" max="15" width="8.57421875" style="0" customWidth="1"/>
    <col min="16" max="16" width="7.8515625" style="0" customWidth="1"/>
    <col min="17" max="17" width="10.140625" style="0" customWidth="1"/>
    <col min="18" max="18" width="7.57421875" style="0" customWidth="1"/>
    <col min="19" max="19" width="7.28125" style="0" customWidth="1"/>
    <col min="20" max="20" width="8.7109375" style="0" customWidth="1"/>
    <col min="21" max="21" width="10.7109375" style="0" customWidth="1"/>
    <col min="22" max="22" width="8.28125" style="0" customWidth="1"/>
    <col min="23" max="23" width="10.00390625" style="0" customWidth="1"/>
    <col min="24" max="24" width="9.140625" style="0" customWidth="1"/>
    <col min="25" max="25" width="6.7109375" style="0" customWidth="1"/>
  </cols>
  <sheetData>
    <row r="1" spans="1:25" ht="15" customHeight="1">
      <c r="A1" s="113" t="s">
        <v>0</v>
      </c>
      <c r="B1" s="115" t="s">
        <v>1</v>
      </c>
      <c r="C1" s="115" t="s">
        <v>2</v>
      </c>
      <c r="D1" s="115" t="s">
        <v>3</v>
      </c>
      <c r="E1" s="115" t="s">
        <v>4</v>
      </c>
      <c r="F1" s="115" t="s">
        <v>139</v>
      </c>
      <c r="G1" s="117" t="s">
        <v>138</v>
      </c>
      <c r="H1" s="93" t="s">
        <v>155</v>
      </c>
      <c r="I1" s="94"/>
      <c r="J1" s="94"/>
      <c r="K1" s="94"/>
      <c r="L1" s="94"/>
      <c r="M1" s="94"/>
      <c r="N1" s="94"/>
      <c r="O1" s="94"/>
      <c r="P1" s="110"/>
      <c r="Q1" s="111" t="s">
        <v>157</v>
      </c>
      <c r="R1" s="111"/>
      <c r="S1" s="111"/>
      <c r="T1" s="111"/>
      <c r="U1" s="111"/>
      <c r="V1" s="111"/>
      <c r="W1" s="111"/>
      <c r="X1" s="111"/>
      <c r="Y1" s="112"/>
    </row>
    <row r="2" spans="1:25" ht="75" customHeight="1">
      <c r="A2" s="114"/>
      <c r="B2" s="116"/>
      <c r="C2" s="116"/>
      <c r="D2" s="116"/>
      <c r="E2" s="116"/>
      <c r="F2" s="115"/>
      <c r="G2" s="117"/>
      <c r="H2" s="49" t="s">
        <v>156</v>
      </c>
      <c r="I2" s="37" t="s">
        <v>150</v>
      </c>
      <c r="J2" s="37" t="s">
        <v>149</v>
      </c>
      <c r="K2" s="37" t="s">
        <v>151</v>
      </c>
      <c r="L2" s="37" t="s">
        <v>158</v>
      </c>
      <c r="M2" s="37" t="s">
        <v>152</v>
      </c>
      <c r="N2" s="37" t="s">
        <v>153</v>
      </c>
      <c r="O2" s="37" t="s">
        <v>166</v>
      </c>
      <c r="P2" s="50" t="s">
        <v>154</v>
      </c>
      <c r="Q2" s="55" t="s">
        <v>156</v>
      </c>
      <c r="R2" s="56" t="s">
        <v>150</v>
      </c>
      <c r="S2" s="56" t="s">
        <v>149</v>
      </c>
      <c r="T2" s="56" t="s">
        <v>151</v>
      </c>
      <c r="U2" s="56" t="s">
        <v>158</v>
      </c>
      <c r="V2" s="56" t="s">
        <v>152</v>
      </c>
      <c r="W2" s="56" t="s">
        <v>153</v>
      </c>
      <c r="X2" s="37" t="s">
        <v>166</v>
      </c>
      <c r="Y2" s="56" t="s">
        <v>154</v>
      </c>
    </row>
    <row r="3" spans="1:25" ht="45">
      <c r="A3" s="13" t="s">
        <v>11</v>
      </c>
      <c r="B3" s="14" t="s">
        <v>87</v>
      </c>
      <c r="C3" s="14" t="s">
        <v>79</v>
      </c>
      <c r="D3" s="64" t="s">
        <v>35</v>
      </c>
      <c r="E3" s="64" t="s">
        <v>53</v>
      </c>
      <c r="F3" s="64">
        <v>3</v>
      </c>
      <c r="G3" s="58">
        <f>Q3/H3*100</f>
        <v>7.187300276544262</v>
      </c>
      <c r="H3" s="62">
        <f>SUM(I3:P3)</f>
        <v>153622.27617</v>
      </c>
      <c r="I3" s="64">
        <v>714.1</v>
      </c>
      <c r="J3" s="64">
        <v>204.02</v>
      </c>
      <c r="K3" s="64">
        <v>63981.8</v>
      </c>
      <c r="L3" s="59">
        <f>63519946.17/1000</f>
        <v>63519.94617</v>
      </c>
      <c r="M3" s="64">
        <v>5148.3</v>
      </c>
      <c r="N3" s="64">
        <v>7875.8</v>
      </c>
      <c r="O3" s="64">
        <v>10932.81</v>
      </c>
      <c r="P3" s="51">
        <v>1245.5</v>
      </c>
      <c r="Q3" s="61">
        <f>SUM(R3:Y3)</f>
        <v>11041.29428</v>
      </c>
      <c r="R3" s="57">
        <v>4.7</v>
      </c>
      <c r="S3" s="57">
        <v>1.7</v>
      </c>
      <c r="T3" s="57">
        <v>231.63</v>
      </c>
      <c r="U3" s="60">
        <f>8457934.28/1000</f>
        <v>8457.93428</v>
      </c>
      <c r="V3" s="57">
        <v>8.5</v>
      </c>
      <c r="W3" s="57">
        <v>12.62</v>
      </c>
      <c r="X3" s="38">
        <v>2293.91</v>
      </c>
      <c r="Y3" s="57">
        <v>30.3</v>
      </c>
    </row>
    <row r="4" spans="1:25" ht="60.75" thickBot="1">
      <c r="A4" s="13" t="s">
        <v>64</v>
      </c>
      <c r="B4" s="14" t="s">
        <v>88</v>
      </c>
      <c r="C4" s="14" t="s">
        <v>79</v>
      </c>
      <c r="D4" s="64" t="s">
        <v>35</v>
      </c>
      <c r="E4" s="64" t="s">
        <v>52</v>
      </c>
      <c r="F4" s="64">
        <v>8</v>
      </c>
      <c r="G4" s="63"/>
      <c r="H4" s="52">
        <f>SUM(I4:P4)</f>
        <v>0</v>
      </c>
      <c r="I4" s="53"/>
      <c r="J4" s="53"/>
      <c r="K4" s="53">
        <v>0</v>
      </c>
      <c r="L4" s="53"/>
      <c r="M4" s="53"/>
      <c r="N4" s="53"/>
      <c r="O4" s="53"/>
      <c r="P4" s="54"/>
      <c r="Q4" s="27">
        <f>SUM(R4:Y4)</f>
        <v>0</v>
      </c>
      <c r="R4" s="57"/>
      <c r="S4" s="57"/>
      <c r="T4" s="57"/>
      <c r="U4" s="57"/>
      <c r="V4" s="57"/>
      <c r="W4" s="57"/>
      <c r="X4" s="57"/>
      <c r="Y4" s="57"/>
    </row>
    <row r="8" spans="1:16" ht="120">
      <c r="A8" s="13" t="s">
        <v>18</v>
      </c>
      <c r="B8" s="14" t="s">
        <v>76</v>
      </c>
      <c r="C8" s="15" t="s">
        <v>21</v>
      </c>
      <c r="D8" s="15" t="s">
        <v>27</v>
      </c>
      <c r="E8" s="64" t="s">
        <v>77</v>
      </c>
      <c r="F8" s="64">
        <v>5</v>
      </c>
      <c r="G8" s="47" t="s">
        <v>165</v>
      </c>
      <c r="H8" s="38">
        <f>SUM(I8:P8)</f>
        <v>1754.3400000000004</v>
      </c>
      <c r="I8" s="38"/>
      <c r="J8" s="38"/>
      <c r="K8" s="38">
        <v>0</v>
      </c>
      <c r="L8" s="38"/>
      <c r="M8" s="38">
        <f>M10-M9</f>
        <v>-64.17999999999995</v>
      </c>
      <c r="N8" s="38">
        <f>N10-N9</f>
        <v>329.47</v>
      </c>
      <c r="O8" s="38">
        <f>O10-O9</f>
        <v>986.3500000000004</v>
      </c>
      <c r="P8" s="38">
        <v>502.7</v>
      </c>
    </row>
    <row r="9" spans="1:16" ht="15">
      <c r="A9" s="12"/>
      <c r="B9" s="42"/>
      <c r="C9" s="43"/>
      <c r="D9" s="43"/>
      <c r="E9" s="44"/>
      <c r="F9" s="44"/>
      <c r="G9" s="45" t="s">
        <v>162</v>
      </c>
      <c r="H9" s="38">
        <f>SUM(I9:P9)</f>
        <v>10934.5</v>
      </c>
      <c r="I9" s="45"/>
      <c r="J9" s="45"/>
      <c r="K9" s="45"/>
      <c r="L9" s="45"/>
      <c r="M9" s="45">
        <v>426.15</v>
      </c>
      <c r="N9" s="45">
        <v>393.78</v>
      </c>
      <c r="O9" s="45">
        <v>9581.94</v>
      </c>
      <c r="P9" s="46">
        <v>532.63</v>
      </c>
    </row>
    <row r="10" spans="1:16" ht="15">
      <c r="A10" s="12"/>
      <c r="B10" s="42"/>
      <c r="C10" s="43"/>
      <c r="D10" s="43"/>
      <c r="E10" s="44"/>
      <c r="F10" s="44"/>
      <c r="G10" s="45" t="s">
        <v>163</v>
      </c>
      <c r="H10" s="38">
        <f>SUM(I10:P10)</f>
        <v>12688.8</v>
      </c>
      <c r="I10" s="45"/>
      <c r="J10" s="45"/>
      <c r="K10" s="45"/>
      <c r="L10" s="45"/>
      <c r="M10" s="45">
        <v>361.97</v>
      </c>
      <c r="N10" s="45">
        <v>723.25</v>
      </c>
      <c r="O10" s="45">
        <v>10568.29</v>
      </c>
      <c r="P10" s="46">
        <v>1035.29</v>
      </c>
    </row>
    <row r="11" spans="7:16" ht="15">
      <c r="G11" s="46" t="s">
        <v>164</v>
      </c>
      <c r="H11" s="48">
        <f>H10/H9*100-100</f>
        <v>16.043714847501022</v>
      </c>
      <c r="M11">
        <v>-15.1</v>
      </c>
      <c r="N11">
        <v>83.7</v>
      </c>
      <c r="O11" s="39">
        <v>0.1029</v>
      </c>
      <c r="P11" s="39">
        <f>P10/P9</f>
        <v>1.9437320466365018</v>
      </c>
    </row>
    <row r="14" spans="1:16" ht="174.75" customHeight="1">
      <c r="A14" s="13" t="s">
        <v>66</v>
      </c>
      <c r="B14" s="14" t="s">
        <v>61</v>
      </c>
      <c r="C14" s="14" t="s">
        <v>95</v>
      </c>
      <c r="D14" s="64" t="s">
        <v>27</v>
      </c>
      <c r="E14" s="64" t="s">
        <v>57</v>
      </c>
      <c r="F14" s="64">
        <v>4</v>
      </c>
      <c r="G14" s="40">
        <f aca="true" t="shared" si="0" ref="G14:G20">SUM(H14:P14)</f>
        <v>1</v>
      </c>
      <c r="H14" s="38"/>
      <c r="I14" s="38"/>
      <c r="J14" s="38"/>
      <c r="K14" s="38"/>
      <c r="L14" s="38"/>
      <c r="M14" s="38"/>
      <c r="N14" s="38"/>
      <c r="O14" s="38"/>
      <c r="P14" s="38">
        <v>1</v>
      </c>
    </row>
    <row r="15" spans="1:16" ht="76.5" customHeight="1">
      <c r="A15" s="13" t="s">
        <v>90</v>
      </c>
      <c r="B15" s="14" t="s">
        <v>92</v>
      </c>
      <c r="C15" s="14" t="s">
        <v>19</v>
      </c>
      <c r="D15" s="64" t="s">
        <v>27</v>
      </c>
      <c r="E15" s="64" t="s">
        <v>54</v>
      </c>
      <c r="F15" s="64">
        <v>4</v>
      </c>
      <c r="G15" s="40">
        <f t="shared" si="0"/>
        <v>1</v>
      </c>
      <c r="H15" s="38"/>
      <c r="I15" s="38"/>
      <c r="J15" s="38"/>
      <c r="K15" s="38"/>
      <c r="L15" s="38"/>
      <c r="M15" s="38"/>
      <c r="N15" s="38"/>
      <c r="O15" s="38"/>
      <c r="P15" s="38">
        <v>1</v>
      </c>
    </row>
    <row r="16" spans="1:16" ht="49.5" customHeight="1">
      <c r="A16" s="13" t="s">
        <v>91</v>
      </c>
      <c r="B16" s="14" t="s">
        <v>20</v>
      </c>
      <c r="C16" s="14" t="s">
        <v>21</v>
      </c>
      <c r="D16" s="64" t="s">
        <v>27</v>
      </c>
      <c r="E16" s="64" t="s">
        <v>93</v>
      </c>
      <c r="F16" s="64">
        <v>5</v>
      </c>
      <c r="G16" s="40">
        <f t="shared" si="0"/>
        <v>1</v>
      </c>
      <c r="H16" s="38"/>
      <c r="I16" s="38"/>
      <c r="J16" s="38"/>
      <c r="K16" s="38"/>
      <c r="L16" s="38"/>
      <c r="M16" s="38"/>
      <c r="N16" s="38"/>
      <c r="O16" s="38"/>
      <c r="P16" s="38">
        <v>1</v>
      </c>
    </row>
    <row r="17" spans="1:16" ht="72" customHeight="1">
      <c r="A17" s="13" t="s">
        <v>102</v>
      </c>
      <c r="B17" s="14" t="s">
        <v>80</v>
      </c>
      <c r="C17" s="14" t="s">
        <v>95</v>
      </c>
      <c r="D17" s="65">
        <v>43018</v>
      </c>
      <c r="E17" s="64" t="s">
        <v>52</v>
      </c>
      <c r="F17" s="64">
        <v>4</v>
      </c>
      <c r="G17" s="40">
        <f t="shared" si="0"/>
        <v>0</v>
      </c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35">
      <c r="A18" s="13" t="s">
        <v>94</v>
      </c>
      <c r="B18" s="14" t="s">
        <v>78</v>
      </c>
      <c r="C18" s="14" t="s">
        <v>21</v>
      </c>
      <c r="D18" s="65">
        <v>42948</v>
      </c>
      <c r="E18" s="64" t="s">
        <v>98</v>
      </c>
      <c r="F18" s="64">
        <v>56</v>
      </c>
      <c r="G18" s="40">
        <f t="shared" si="0"/>
        <v>1</v>
      </c>
      <c r="H18" s="40"/>
      <c r="I18" s="40"/>
      <c r="J18" s="40"/>
      <c r="K18" s="40"/>
      <c r="L18" s="40"/>
      <c r="M18" s="40"/>
      <c r="N18" s="40"/>
      <c r="O18" s="40"/>
      <c r="P18" s="40">
        <v>1</v>
      </c>
    </row>
    <row r="19" spans="1:16" ht="57.75" customHeight="1">
      <c r="A19" s="13" t="s">
        <v>96</v>
      </c>
      <c r="B19" s="19" t="s">
        <v>50</v>
      </c>
      <c r="C19" s="14" t="s">
        <v>136</v>
      </c>
      <c r="D19" s="23" t="s">
        <v>32</v>
      </c>
      <c r="E19" s="23" t="s">
        <v>51</v>
      </c>
      <c r="F19" s="64">
        <v>56</v>
      </c>
      <c r="G19" s="40">
        <f t="shared" si="0"/>
        <v>47</v>
      </c>
      <c r="H19" s="40"/>
      <c r="I19" s="40"/>
      <c r="J19" s="40"/>
      <c r="K19" s="40"/>
      <c r="L19" s="40"/>
      <c r="M19" s="40"/>
      <c r="N19" s="40">
        <v>7</v>
      </c>
      <c r="O19" s="40">
        <v>39</v>
      </c>
      <c r="P19" s="40">
        <v>1</v>
      </c>
    </row>
    <row r="20" spans="1:16" ht="77.25" customHeight="1">
      <c r="A20" s="13" t="s">
        <v>97</v>
      </c>
      <c r="B20" s="14" t="s">
        <v>99</v>
      </c>
      <c r="C20" s="14" t="s">
        <v>95</v>
      </c>
      <c r="D20" s="65">
        <v>42979</v>
      </c>
      <c r="E20" s="64" t="s">
        <v>93</v>
      </c>
      <c r="F20" s="64">
        <v>4</v>
      </c>
      <c r="G20" s="40">
        <f t="shared" si="0"/>
        <v>3</v>
      </c>
      <c r="H20" s="40"/>
      <c r="I20" s="40"/>
      <c r="J20" s="40"/>
      <c r="K20" s="40"/>
      <c r="L20" s="40"/>
      <c r="M20" s="40">
        <v>1</v>
      </c>
      <c r="N20" s="40">
        <v>1</v>
      </c>
      <c r="O20" s="40"/>
      <c r="P20" s="41">
        <v>1</v>
      </c>
    </row>
    <row r="24" spans="1:9" ht="60">
      <c r="A24" s="13" t="s">
        <v>67</v>
      </c>
      <c r="B24" s="14" t="s">
        <v>25</v>
      </c>
      <c r="C24" s="14" t="s">
        <v>19</v>
      </c>
      <c r="D24" s="64" t="s">
        <v>27</v>
      </c>
      <c r="E24" s="64" t="s">
        <v>55</v>
      </c>
      <c r="F24" s="64">
        <v>50</v>
      </c>
      <c r="G24" s="64">
        <v>50</v>
      </c>
      <c r="H24" s="63">
        <v>50</v>
      </c>
      <c r="I24" s="22"/>
    </row>
  </sheetData>
  <sheetProtection/>
  <mergeCells count="9">
    <mergeCell ref="G1:G2"/>
    <mergeCell ref="H1:P1"/>
    <mergeCell ref="Q1:Y1"/>
    <mergeCell ref="A1:A2"/>
    <mergeCell ref="B1:B2"/>
    <mergeCell ref="C1:C2"/>
    <mergeCell ref="D1:D2"/>
    <mergeCell ref="E1:E2"/>
    <mergeCell ref="F1:F2"/>
  </mergeCells>
  <printOptions/>
  <pageMargins left="0.31496062992125984" right="0" top="0.15748031496062992" bottom="0.15748031496062992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lenag</dc:creator>
  <cp:keywords/>
  <dc:description/>
  <cp:lastModifiedBy>natasha</cp:lastModifiedBy>
  <cp:lastPrinted>2017-07-13T09:04:49Z</cp:lastPrinted>
  <dcterms:created xsi:type="dcterms:W3CDTF">2015-01-22T03:37:14Z</dcterms:created>
  <dcterms:modified xsi:type="dcterms:W3CDTF">2017-07-13T11:56:18Z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