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5D9DC74-E8B0-4B56-A083-7DB9B34BD7A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Прил.1" sheetId="1" r:id="rId1"/>
    <sheet name="Прил. 2" sheetId="2" r:id="rId2"/>
    <sheet name="Прил. 3" sheetId="3" r:id="rId3"/>
    <sheet name="Прил. 4" sheetId="4" r:id="rId4"/>
    <sheet name="Прил. 5 (год)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5" l="1"/>
  <c r="A39" i="3"/>
  <c r="A35" i="2"/>
  <c r="C20" i="3" l="1"/>
  <c r="H35" i="3"/>
  <c r="H34" i="3"/>
  <c r="G34" i="3"/>
  <c r="E35" i="3"/>
  <c r="E16" i="3" s="1"/>
  <c r="F35" i="3"/>
  <c r="F16" i="3" s="1"/>
  <c r="D35" i="3"/>
  <c r="D16" i="3" s="1"/>
  <c r="C32" i="3"/>
  <c r="G23" i="3"/>
  <c r="G24" i="3"/>
  <c r="G25" i="3"/>
  <c r="F22" i="3"/>
  <c r="F20" i="3" s="1"/>
  <c r="E22" i="3"/>
  <c r="E15" i="3" s="1"/>
  <c r="D22" i="3"/>
  <c r="D15" i="3" s="1"/>
  <c r="D11" i="3"/>
  <c r="C11" i="3"/>
  <c r="C16" i="3"/>
  <c r="G17" i="3"/>
  <c r="G18" i="3"/>
  <c r="C15" i="3"/>
  <c r="I28" i="2"/>
  <c r="J28" i="2"/>
  <c r="K28" i="2"/>
  <c r="H28" i="2"/>
  <c r="I22" i="2"/>
  <c r="J22" i="2"/>
  <c r="K22" i="2"/>
  <c r="H22" i="2"/>
  <c r="I17" i="2"/>
  <c r="I13" i="2" s="1"/>
  <c r="D13" i="3" s="1"/>
  <c r="J17" i="2"/>
  <c r="J13" i="2" s="1"/>
  <c r="E13" i="3" s="1"/>
  <c r="K17" i="2"/>
  <c r="K13" i="2" s="1"/>
  <c r="F13" i="3" s="1"/>
  <c r="H17" i="2"/>
  <c r="H13" i="2" s="1"/>
  <c r="C13" i="3" s="1"/>
  <c r="H13" i="3" l="1"/>
  <c r="G13" i="3"/>
  <c r="F15" i="3"/>
  <c r="E20" i="3"/>
  <c r="H20" i="3" s="1"/>
  <c r="D20" i="3"/>
  <c r="G22" i="3"/>
  <c r="H22" i="3"/>
  <c r="H16" i="3"/>
  <c r="G35" i="3"/>
  <c r="F32" i="3"/>
  <c r="H15" i="3"/>
  <c r="G15" i="3"/>
  <c r="G16" i="3"/>
  <c r="G20" i="3" l="1"/>
  <c r="D32" i="3"/>
  <c r="E32" i="3" l="1"/>
  <c r="K20" i="2"/>
  <c r="H32" i="3" l="1"/>
  <c r="G32" i="3"/>
  <c r="H16" i="2"/>
  <c r="I16" i="2"/>
  <c r="G29" i="3" l="1"/>
  <c r="G30" i="3"/>
  <c r="G31" i="3"/>
  <c r="G38" i="3"/>
  <c r="K16" i="2" l="1"/>
  <c r="G28" i="3" l="1"/>
  <c r="F26" i="3"/>
  <c r="D26" i="3"/>
  <c r="C26" i="3"/>
  <c r="F19" i="3"/>
  <c r="E19" i="3"/>
  <c r="D19" i="3"/>
  <c r="C19" i="3"/>
  <c r="G19" i="3" l="1"/>
  <c r="E26" i="3"/>
  <c r="G26" i="3" s="1"/>
</calcChain>
</file>

<file path=xl/sharedStrings.xml><?xml version="1.0" encoding="utf-8"?>
<sst xmlns="http://schemas.openxmlformats.org/spreadsheetml/2006/main" count="314" uniqueCount="158">
  <si>
    <t>Приложение 1</t>
  </si>
  <si>
    <t xml:space="preserve">к отчету о реализации </t>
  </si>
  <si>
    <t>муниципальной программы</t>
  </si>
  <si>
    <t>СВЕДЕНИЯ</t>
  </si>
  <si>
    <t>№ п/п</t>
  </si>
  <si>
    <t>Наименование целевого индикатора, показателя результаивности</t>
  </si>
  <si>
    <t>Ед.изм.</t>
  </si>
  <si>
    <t>Вес показателя</t>
  </si>
  <si>
    <t>Значения целевых индикаторов и показателей результативности муниципальной программы, подпрограммы муниципальной программы</t>
  </si>
  <si>
    <t>Обоснования отклонений значений целевого индикатора и показателя рузельтативности на конец отчетного периода</t>
  </si>
  <si>
    <t>факт на отчетную дату</t>
  </si>
  <si>
    <t>%</t>
  </si>
  <si>
    <t>Приложение 2</t>
  </si>
  <si>
    <t>ОТЧЕТ</t>
  </si>
  <si>
    <t xml:space="preserve"> (с расшифровкой по ответственным исполнителям, соисполнителям, подпрограммам и мероприятиям)</t>
  </si>
  <si>
    <t>тыс.руб.</t>
  </si>
  <si>
    <t>Ответственный исполнитель, соисполнители</t>
  </si>
  <si>
    <t>Код бюджетной классификации</t>
  </si>
  <si>
    <t>Бюджетные ассигнования, годы</t>
  </si>
  <si>
    <t>ГРБС</t>
  </si>
  <si>
    <t>РзПр</t>
  </si>
  <si>
    <t>ЦСР</t>
  </si>
  <si>
    <t>ВР</t>
  </si>
  <si>
    <t>сводная бюджетная роспись на отчетную дату</t>
  </si>
  <si>
    <t>кассовое исполнение (факт)</t>
  </si>
  <si>
    <t>005</t>
  </si>
  <si>
    <t>Администрация города Минусинска</t>
  </si>
  <si>
    <t>Приложение 3</t>
  </si>
  <si>
    <t>об использовании бюджетных ассигнований по источникам финансирования</t>
  </si>
  <si>
    <t>Источники финансирования</t>
  </si>
  <si>
    <t>Бюджетные ассигнования</t>
  </si>
  <si>
    <t>Отклонение от плана, тыс. рублей</t>
  </si>
  <si>
    <t>Процент исполнения от плана, %</t>
  </si>
  <si>
    <t>Причины исполнения/ неисполнения</t>
  </si>
  <si>
    <t>текущий финансовый год</t>
  </si>
  <si>
    <t xml:space="preserve">кассовое исполнение </t>
  </si>
  <si>
    <t>7 = 6 - 5</t>
  </si>
  <si>
    <t>8 = 6 / 5</t>
  </si>
  <si>
    <t>По источникам финансирования:</t>
  </si>
  <si>
    <t>1. Бюджет города</t>
  </si>
  <si>
    <t>2.Краевой бюджет</t>
  </si>
  <si>
    <t>3.Федеральный бюджет</t>
  </si>
  <si>
    <t>4.Внебюджетные источники</t>
  </si>
  <si>
    <t>Приложение 5</t>
  </si>
  <si>
    <t xml:space="preserve"> </t>
  </si>
  <si>
    <t>Наименование мероприятия</t>
  </si>
  <si>
    <t xml:space="preserve">Ответственный исполнитель мероприятия </t>
  </si>
  <si>
    <t>Плановый срок</t>
  </si>
  <si>
    <t>Фактический срок</t>
  </si>
  <si>
    <t>Результаты</t>
  </si>
  <si>
    <t xml:space="preserve">Проблемы, возникшие в ходе реализации мероприятия </t>
  </si>
  <si>
    <t>начала реализации</t>
  </si>
  <si>
    <t>окончания реализации</t>
  </si>
  <si>
    <t>запланированные</t>
  </si>
  <si>
    <t>достигнутые</t>
  </si>
  <si>
    <t>о достижении значений целевых индикаторов и показателей результативности</t>
  </si>
  <si>
    <t>отчетный год</t>
  </si>
  <si>
    <t>Х</t>
  </si>
  <si>
    <t xml:space="preserve"> о степени выполнения мероприятий подрограмм и отдельных мероприятий муниципальной</t>
  </si>
  <si>
    <t>1.1</t>
  </si>
  <si>
    <t xml:space="preserve">об использовании бюджетных ассигнований на реализацию </t>
  </si>
  <si>
    <t>240</t>
  </si>
  <si>
    <t>всего расходные обязательства по программе</t>
  </si>
  <si>
    <t>в том числе ГРБС</t>
  </si>
  <si>
    <t>Наименование  программы, подпрограммы, мероприятий</t>
  </si>
  <si>
    <t>3</t>
  </si>
  <si>
    <t>8</t>
  </si>
  <si>
    <t>9</t>
  </si>
  <si>
    <t>Территориальный отдел администрации г.Минусинска</t>
  </si>
  <si>
    <t>ед.</t>
  </si>
  <si>
    <t>х</t>
  </si>
  <si>
    <t>3.1</t>
  </si>
  <si>
    <t>Показатели результативности:</t>
  </si>
  <si>
    <t>2.1</t>
  </si>
  <si>
    <t>2.2</t>
  </si>
  <si>
    <t>2</t>
  </si>
  <si>
    <t>всего расходные обязательства  по подпрограмме</t>
  </si>
  <si>
    <t>в том числе по ГРБС:</t>
  </si>
  <si>
    <t>X</t>
  </si>
  <si>
    <t>4.Средства Фонда</t>
  </si>
  <si>
    <t>5.Внебюджетные источники</t>
  </si>
  <si>
    <t>4. Средства Фонда</t>
  </si>
  <si>
    <t>муниципальная программа "Информационное общество муниципального образования город Минусинск"</t>
  </si>
  <si>
    <t>Информационное общество муниципального образования город Минусинск</t>
  </si>
  <si>
    <t>Целевой индикатор 1: Уровень удовлетворенности граждан качеством информирования населения о деятельности ОМСУ</t>
  </si>
  <si>
    <t>Целевой индикатор 2: Количество ТОС, осуществляющих свою деятельность на территории  города Минусинска</t>
  </si>
  <si>
    <t>перерспределение денежных средств между подпрограммами, из-за пандемии не реализовано мероприятие 2.1.</t>
  </si>
  <si>
    <t>Подпрограмма 1: Развитие информационного общества</t>
  </si>
  <si>
    <r>
      <t xml:space="preserve"> - </t>
    </r>
    <r>
      <rPr>
        <sz val="12"/>
        <color indexed="8"/>
        <rFont val="Times New Roman"/>
        <family val="1"/>
        <charset val="204"/>
      </rPr>
      <t>Количество видеосюжетов, информационных материалов в СМИ, баннеров социальной рекламы, полиграфической продукции</t>
    </r>
  </si>
  <si>
    <t>Подпрограмма 2. Развитие гражданского общества</t>
  </si>
  <si>
    <t>Подпрограмма 3: Поддержка социально ориентированных некоммерческих организаций г.Минусинска</t>
  </si>
  <si>
    <t>муниципальной программы  "Информационное общество муниципального образования город Минусинск"</t>
  </si>
  <si>
    <t xml:space="preserve"> Муниципальная программа "Информационное общество муниципального образования город Минусинск"</t>
  </si>
  <si>
    <t xml:space="preserve"> Подпрограмма 1 "Развитие информационного общества" </t>
  </si>
  <si>
    <t>Содействие информационной открытости деятельности органов местного самоуправления муниципального образования город Минусинск</t>
  </si>
  <si>
    <t>Консультационная, информационная поддержка объединений ТОС г.Минусинска</t>
  </si>
  <si>
    <t>Консультационная, информационная  поддержка НКО г.Минусинска</t>
  </si>
  <si>
    <t>Подпрограмма 3 "Поддержка социально ориентированных некоммерческих организаций г.Минусинска"</t>
  </si>
  <si>
    <t>0113</t>
  </si>
  <si>
    <t>2210084010</t>
  </si>
  <si>
    <t xml:space="preserve"> Подпрограмма 2 "Развитие гражданского общества" </t>
  </si>
  <si>
    <t>2220084020</t>
  </si>
  <si>
    <t>350</t>
  </si>
  <si>
    <t xml:space="preserve">Подпрограмма 1 "Развитие информационного общества" </t>
  </si>
  <si>
    <t xml:space="preserve">Подпрограмма 2 "Развитие гражданского общества" </t>
  </si>
  <si>
    <t>Всего по программе  "Информационное общество муниципального образования город Минусинск"</t>
  </si>
  <si>
    <t>программы "Информационное общество муниципального образования город Минусинск"</t>
  </si>
  <si>
    <t>Подпрограмма 1. "Развитие информационного общества"</t>
  </si>
  <si>
    <t>Подпрограмма 3 «Поддержка социально ориентированных некоммерческих организаций г.Минусинска»</t>
  </si>
  <si>
    <t>Подпрограмма 2. «Развитие гражданского общества»</t>
  </si>
  <si>
    <t>консультирование велось путем дистанцинных технологий</t>
  </si>
  <si>
    <t xml:space="preserve"> на 01.01.2022 г.</t>
  </si>
  <si>
    <t>план на 1 января (в редакции от 30.10.2020 № АГ-2038-п)</t>
  </si>
  <si>
    <t>2230087120</t>
  </si>
  <si>
    <t>последняя редакция муниципальной программы (от 30.12.2021 № _________)</t>
  </si>
  <si>
    <t>22300S5790</t>
  </si>
  <si>
    <t>630</t>
  </si>
  <si>
    <t>10</t>
  </si>
  <si>
    <t>11</t>
  </si>
  <si>
    <t>1.1. Создание условий для повышения информационной открытости деятельности органов местного самоуправления муниципального образования город Минусинск</t>
  </si>
  <si>
    <t>2.1.  Консультационная, информационная поддержка объединений ТОС г.Минусинска</t>
  </si>
  <si>
    <t>2.2 Консультационная, информационная  поддержка НКО г.Минусинска</t>
  </si>
  <si>
    <t>2.3. Конкурс проектов ТОС «Расскажи о своем ТОС»</t>
  </si>
  <si>
    <t>3.1. Консультационная, информационная поддержка СО НКО</t>
  </si>
  <si>
    <t>3.2.Финансовая поддержка социальных проектов СОНКО г. Минусинска – победителей муниципального конкурса социальных проектов СОНКО</t>
  </si>
  <si>
    <r>
      <t xml:space="preserve">год, предшествуюший отчетному </t>
    </r>
    <r>
      <rPr>
        <sz val="12"/>
        <rFont val="Times New Roman"/>
        <family val="1"/>
        <charset val="204"/>
      </rPr>
      <t>(2020 г.)</t>
    </r>
  </si>
  <si>
    <t>3.2.</t>
  </si>
  <si>
    <t xml:space="preserve"> - Количество проектов, реализованных СО НКО на территории города Минусинска</t>
  </si>
  <si>
    <t>Количество информационных материалов  о деятельности СОНКО в печатных и электронных СМИ, соцсетях</t>
  </si>
  <si>
    <t>Борлак Е.С 2-90-96</t>
  </si>
  <si>
    <t>на 01.01.2022 г.</t>
  </si>
  <si>
    <t>2.2.</t>
  </si>
  <si>
    <t>Количество мероприятий и проектов, реализованных НКО на территории города Минусинска</t>
  </si>
  <si>
    <t>Уровень удовлетворенности граждан качеством информирования населения о деятельности ОМСУ -27%</t>
  </si>
  <si>
    <t>2021</t>
  </si>
  <si>
    <t xml:space="preserve">количество мероприятий и проектов, реализованных НКО - 0 
</t>
  </si>
  <si>
    <t xml:space="preserve">количество мероприятий и проектов, реализованных НКО - 0
</t>
  </si>
  <si>
    <t xml:space="preserve">количество мероприятий и проектов, реализованных ТОС - 0 
</t>
  </si>
  <si>
    <t xml:space="preserve">количество мероприятий и проектов, реализованных ТОС - 0
</t>
  </si>
  <si>
    <t xml:space="preserve">Количество проектов, реализованных ТОС на территории города Минусинска </t>
  </si>
  <si>
    <t>Количество СОНКО, получивших финансовую поддержку</t>
  </si>
  <si>
    <t>последняя редакция муниципальной программы (от 30.12.2021                № АГ-2365-п)</t>
  </si>
  <si>
    <t>Целевой индикатор 3: количество СОНКО города Минусинска, получивших консультационную, информационную поддержку</t>
  </si>
  <si>
    <t>Начальник отдела-центра муниципального управления-проектного офиса Администрации города Минусинска                                          Е.Е Анджан</t>
  </si>
  <si>
    <t>Конкурс проектов ТОС "Расскажи о своем ТОС"</t>
  </si>
  <si>
    <t>2.3</t>
  </si>
  <si>
    <t>количество конкурсов ТОС - 0</t>
  </si>
  <si>
    <t>Финансовая поддержка социальных проектов СОНКО г.Минусинска – победителей муниципального конкурса социальных проектов СОНКО</t>
  </si>
  <si>
    <t>3.2</t>
  </si>
  <si>
    <t>Количество социальных проектов СОНКО г.Минусинска – победителей муниципального конкурса социальных проектов СОНКО - 6</t>
  </si>
  <si>
    <t>Информационная поддержка СОНКО г.Минусинска</t>
  </si>
  <si>
    <t>3.3</t>
  </si>
  <si>
    <t>Консультационная и методическая  поддержка деятельности СОНКО   г. Минусинска</t>
  </si>
  <si>
    <t xml:space="preserve">количество СО НКО города Минусинска, получивших консультационную, методическую поддержку - 0
</t>
  </si>
  <si>
    <t>Количество СОНКО города Минусинска, получивших информационную поддержку СОНКО г.Минусинска - 0</t>
  </si>
  <si>
    <t>3.4</t>
  </si>
  <si>
    <t>Подготовка и дополнительное профессиональное образование работников и добровольцев (волонтеров) СОНКО</t>
  </si>
  <si>
    <t>Количество работников и добровольцев СОНКО получивших подготовку и дополнительное профессиональное образование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</si>
</sst>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5" fillId="0" borderId="8" xfId="0" applyFont="1" applyBorder="1"/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8" xfId="0" applyBorder="1"/>
    <xf numFmtId="0" fontId="9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/>
    <xf numFmtId="0" fontId="9" fillId="0" borderId="5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/>
    <xf numFmtId="0" fontId="7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0" xfId="0" applyFont="1"/>
    <xf numFmtId="0" fontId="14" fillId="0" borderId="0" xfId="0" applyFont="1"/>
    <xf numFmtId="0" fontId="8" fillId="0" borderId="0" xfId="0" applyFont="1"/>
    <xf numFmtId="0" fontId="8" fillId="0" borderId="5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2" fontId="13" fillId="0" borderId="5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0" xfId="0" applyFont="1" applyFill="1"/>
    <xf numFmtId="0" fontId="2" fillId="0" borderId="0" xfId="0" applyFont="1" applyFill="1"/>
    <xf numFmtId="0" fontId="5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right" vertical="center"/>
    </xf>
    <xf numFmtId="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13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4" fontId="17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/>
    <xf numFmtId="0" fontId="0" fillId="0" borderId="0" xfId="0" applyFill="1"/>
    <xf numFmtId="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5" fillId="0" borderId="0" xfId="0" applyFont="1" applyFill="1"/>
    <xf numFmtId="0" fontId="2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6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/>
    <xf numFmtId="0" fontId="8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16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/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opLeftCell="A19" zoomScale="110" zoomScaleNormal="110" workbookViewId="0">
      <selection sqref="A1:I36"/>
    </sheetView>
  </sheetViews>
  <sheetFormatPr defaultRowHeight="15" x14ac:dyDescent="0.25"/>
  <cols>
    <col min="1" max="1" width="5.28515625" customWidth="1"/>
    <col min="2" max="2" width="51.7109375" customWidth="1"/>
    <col min="3" max="3" width="8.7109375" customWidth="1"/>
    <col min="4" max="4" width="8.5703125" customWidth="1"/>
    <col min="5" max="5" width="12.42578125" customWidth="1"/>
    <col min="6" max="6" width="15" customWidth="1"/>
    <col min="7" max="7" width="15.85546875" customWidth="1"/>
    <col min="8" max="8" width="12.140625" customWidth="1"/>
    <col min="9" max="9" width="23.42578125" customWidth="1"/>
  </cols>
  <sheetData>
    <row r="1" spans="1:9" ht="15.75" x14ac:dyDescent="0.25">
      <c r="H1" s="128" t="s">
        <v>0</v>
      </c>
      <c r="I1" s="128"/>
    </row>
    <row r="2" spans="1:9" ht="15.75" x14ac:dyDescent="0.25">
      <c r="H2" s="128" t="s">
        <v>1</v>
      </c>
      <c r="I2" s="128"/>
    </row>
    <row r="3" spans="1:9" ht="15.75" x14ac:dyDescent="0.25">
      <c r="A3" s="2"/>
      <c r="B3" s="2"/>
      <c r="C3" s="2"/>
      <c r="D3" s="2"/>
      <c r="E3" s="2"/>
      <c r="F3" s="2"/>
      <c r="G3" s="2"/>
      <c r="H3" s="128" t="s">
        <v>2</v>
      </c>
      <c r="I3" s="128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8.75" x14ac:dyDescent="0.3">
      <c r="A5" s="132" t="s">
        <v>3</v>
      </c>
      <c r="B5" s="132"/>
      <c r="C5" s="132"/>
      <c r="D5" s="132"/>
      <c r="E5" s="132"/>
      <c r="F5" s="132"/>
      <c r="G5" s="132"/>
      <c r="H5" s="132"/>
      <c r="I5" s="132"/>
    </row>
    <row r="6" spans="1:9" ht="18.75" x14ac:dyDescent="0.3">
      <c r="A6" s="132" t="s">
        <v>55</v>
      </c>
      <c r="B6" s="132"/>
      <c r="C6" s="132"/>
      <c r="D6" s="132"/>
      <c r="E6" s="132"/>
      <c r="F6" s="132"/>
      <c r="G6" s="132"/>
      <c r="H6" s="132"/>
      <c r="I6" s="132"/>
    </row>
    <row r="7" spans="1:9" ht="18.75" x14ac:dyDescent="0.3">
      <c r="A7" s="132" t="s">
        <v>82</v>
      </c>
      <c r="B7" s="132"/>
      <c r="C7" s="132"/>
      <c r="D7" s="132"/>
      <c r="E7" s="132"/>
      <c r="F7" s="132"/>
      <c r="G7" s="132"/>
      <c r="H7" s="132"/>
      <c r="I7" s="132"/>
    </row>
    <row r="8" spans="1:9" ht="18.75" x14ac:dyDescent="0.3">
      <c r="A8" s="133" t="s">
        <v>111</v>
      </c>
      <c r="B8" s="133"/>
      <c r="C8" s="133"/>
      <c r="D8" s="133"/>
      <c r="E8" s="133"/>
      <c r="F8" s="133"/>
      <c r="G8" s="133"/>
      <c r="H8" s="133"/>
      <c r="I8" s="133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56.45" customHeight="1" x14ac:dyDescent="0.25">
      <c r="A10" s="137" t="s">
        <v>4</v>
      </c>
      <c r="B10" s="137" t="s">
        <v>5</v>
      </c>
      <c r="C10" s="137" t="s">
        <v>6</v>
      </c>
      <c r="D10" s="137" t="s">
        <v>7</v>
      </c>
      <c r="E10" s="139" t="s">
        <v>8</v>
      </c>
      <c r="F10" s="140"/>
      <c r="G10" s="140"/>
      <c r="H10" s="141"/>
      <c r="I10" s="136" t="s">
        <v>9</v>
      </c>
    </row>
    <row r="11" spans="1:9" ht="15.75" x14ac:dyDescent="0.25">
      <c r="A11" s="143"/>
      <c r="B11" s="143"/>
      <c r="C11" s="143"/>
      <c r="D11" s="143"/>
      <c r="E11" s="137" t="s">
        <v>125</v>
      </c>
      <c r="F11" s="139" t="s">
        <v>56</v>
      </c>
      <c r="G11" s="140"/>
      <c r="H11" s="141"/>
      <c r="I11" s="136"/>
    </row>
    <row r="12" spans="1:9" ht="138.75" customHeight="1" x14ac:dyDescent="0.25">
      <c r="A12" s="138"/>
      <c r="B12" s="138"/>
      <c r="C12" s="138"/>
      <c r="D12" s="138"/>
      <c r="E12" s="138"/>
      <c r="F12" s="124" t="s">
        <v>112</v>
      </c>
      <c r="G12" s="125" t="s">
        <v>141</v>
      </c>
      <c r="H12" s="16" t="s">
        <v>10</v>
      </c>
      <c r="I12" s="136"/>
    </row>
    <row r="13" spans="1:9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</row>
    <row r="14" spans="1:9" ht="21" customHeight="1" x14ac:dyDescent="0.25">
      <c r="A14" s="26"/>
      <c r="B14" s="129" t="s">
        <v>83</v>
      </c>
      <c r="C14" s="130"/>
      <c r="D14" s="130"/>
      <c r="E14" s="130"/>
      <c r="F14" s="130"/>
      <c r="G14" s="130"/>
      <c r="H14" s="130"/>
      <c r="I14" s="131"/>
    </row>
    <row r="15" spans="1:9" ht="70.5" customHeight="1" x14ac:dyDescent="0.25">
      <c r="A15" s="16">
        <v>1</v>
      </c>
      <c r="B15" s="28" t="s">
        <v>84</v>
      </c>
      <c r="C15" s="16" t="s">
        <v>11</v>
      </c>
      <c r="D15" s="16" t="s">
        <v>57</v>
      </c>
      <c r="E15" s="16">
        <v>25.2</v>
      </c>
      <c r="F15" s="46">
        <v>27</v>
      </c>
      <c r="G15" s="16">
        <v>27</v>
      </c>
      <c r="H15" s="16">
        <v>27</v>
      </c>
      <c r="I15" s="28"/>
    </row>
    <row r="16" spans="1:9" ht="114" customHeight="1" x14ac:dyDescent="0.25">
      <c r="A16" s="16">
        <v>2</v>
      </c>
      <c r="B16" s="28" t="s">
        <v>85</v>
      </c>
      <c r="C16" s="16" t="s">
        <v>69</v>
      </c>
      <c r="D16" s="16" t="s">
        <v>57</v>
      </c>
      <c r="E16" s="16">
        <v>1</v>
      </c>
      <c r="F16" s="46">
        <v>2</v>
      </c>
      <c r="G16" s="16">
        <v>2</v>
      </c>
      <c r="H16" s="16">
        <v>1</v>
      </c>
      <c r="I16" s="28" t="s">
        <v>86</v>
      </c>
    </row>
    <row r="17" spans="1:9" ht="60" customHeight="1" x14ac:dyDescent="0.25">
      <c r="A17" s="120">
        <v>3</v>
      </c>
      <c r="B17" s="50" t="s">
        <v>142</v>
      </c>
      <c r="C17" s="16" t="s">
        <v>69</v>
      </c>
      <c r="D17" s="16" t="s">
        <v>57</v>
      </c>
      <c r="E17" s="16">
        <v>1</v>
      </c>
      <c r="F17" s="46">
        <v>1</v>
      </c>
      <c r="G17" s="16">
        <v>0</v>
      </c>
      <c r="H17" s="16">
        <v>0</v>
      </c>
      <c r="I17" s="28"/>
    </row>
    <row r="18" spans="1:9" ht="60" customHeight="1" x14ac:dyDescent="0.25">
      <c r="A18" s="123">
        <v>4</v>
      </c>
      <c r="B18" s="50" t="s">
        <v>140</v>
      </c>
      <c r="C18" s="123" t="s">
        <v>69</v>
      </c>
      <c r="D18" s="123" t="s">
        <v>57</v>
      </c>
      <c r="E18" s="123">
        <v>0</v>
      </c>
      <c r="F18" s="46">
        <v>0</v>
      </c>
      <c r="G18" s="123">
        <v>6</v>
      </c>
      <c r="H18" s="123">
        <v>6</v>
      </c>
      <c r="I18" s="28"/>
    </row>
    <row r="19" spans="1:9" ht="21" customHeight="1" x14ac:dyDescent="0.25">
      <c r="A19" s="16"/>
      <c r="B19" s="129" t="s">
        <v>87</v>
      </c>
      <c r="C19" s="144"/>
      <c r="D19" s="144"/>
      <c r="E19" s="144"/>
      <c r="F19" s="144"/>
      <c r="G19" s="144"/>
      <c r="H19" s="144"/>
      <c r="I19" s="145"/>
    </row>
    <row r="20" spans="1:9" ht="21" customHeight="1" x14ac:dyDescent="0.25">
      <c r="A20" s="16"/>
      <c r="B20" s="58" t="s">
        <v>72</v>
      </c>
      <c r="C20" s="58"/>
      <c r="D20" s="58"/>
      <c r="E20" s="58"/>
      <c r="F20" s="58"/>
      <c r="G20" s="58"/>
      <c r="H20" s="58"/>
      <c r="I20" s="58"/>
    </row>
    <row r="21" spans="1:9" ht="54" customHeight="1" x14ac:dyDescent="0.25">
      <c r="A21" s="59" t="s">
        <v>59</v>
      </c>
      <c r="B21" s="57" t="s">
        <v>88</v>
      </c>
      <c r="C21" s="16" t="s">
        <v>69</v>
      </c>
      <c r="D21" s="16">
        <v>0.25</v>
      </c>
      <c r="E21" s="46">
        <v>17155</v>
      </c>
      <c r="F21" s="46">
        <v>1000</v>
      </c>
      <c r="G21" s="46">
        <v>3106</v>
      </c>
      <c r="H21" s="125">
        <v>3106</v>
      </c>
      <c r="I21" s="28"/>
    </row>
    <row r="22" spans="1:9" ht="21" customHeight="1" x14ac:dyDescent="0.25">
      <c r="A22" s="59"/>
      <c r="B22" s="149" t="s">
        <v>89</v>
      </c>
      <c r="C22" s="150"/>
      <c r="D22" s="150"/>
      <c r="E22" s="150"/>
      <c r="F22" s="150"/>
      <c r="G22" s="150"/>
      <c r="H22" s="150"/>
      <c r="I22" s="151"/>
    </row>
    <row r="23" spans="1:9" ht="18" customHeight="1" x14ac:dyDescent="0.25">
      <c r="A23" s="59"/>
      <c r="B23" s="45" t="s">
        <v>72</v>
      </c>
      <c r="C23" s="46"/>
      <c r="D23" s="46"/>
      <c r="E23" s="46"/>
      <c r="F23" s="46"/>
      <c r="G23" s="46"/>
      <c r="H23" s="46"/>
      <c r="I23" s="47"/>
    </row>
    <row r="24" spans="1:9" ht="41.45" customHeight="1" x14ac:dyDescent="0.25">
      <c r="A24" s="59" t="s">
        <v>73</v>
      </c>
      <c r="B24" s="45" t="s">
        <v>139</v>
      </c>
      <c r="C24" s="46" t="s">
        <v>69</v>
      </c>
      <c r="D24" s="16">
        <v>0.25</v>
      </c>
      <c r="E24" s="46">
        <v>1</v>
      </c>
      <c r="F24" s="46">
        <v>2</v>
      </c>
      <c r="G24" s="46">
        <v>1</v>
      </c>
      <c r="H24" s="46">
        <v>1</v>
      </c>
      <c r="I24" s="122"/>
    </row>
    <row r="25" spans="1:9" ht="45" customHeight="1" x14ac:dyDescent="0.25">
      <c r="A25" s="59" t="s">
        <v>131</v>
      </c>
      <c r="B25" s="45" t="s">
        <v>132</v>
      </c>
      <c r="C25" s="46" t="s">
        <v>69</v>
      </c>
      <c r="D25" s="121">
        <v>0.25</v>
      </c>
      <c r="E25" s="46">
        <v>10</v>
      </c>
      <c r="F25" s="46">
        <v>3</v>
      </c>
      <c r="G25" s="46">
        <v>0</v>
      </c>
      <c r="H25" s="46">
        <v>0</v>
      </c>
      <c r="I25" s="45"/>
    </row>
    <row r="26" spans="1:9" ht="21" customHeight="1" x14ac:dyDescent="0.25">
      <c r="A26" s="16"/>
      <c r="B26" s="146" t="s">
        <v>90</v>
      </c>
      <c r="C26" s="147"/>
      <c r="D26" s="147"/>
      <c r="E26" s="147"/>
      <c r="F26" s="147"/>
      <c r="G26" s="147"/>
      <c r="H26" s="147"/>
      <c r="I26" s="148"/>
    </row>
    <row r="27" spans="1:9" ht="21" customHeight="1" x14ac:dyDescent="0.25">
      <c r="A27" s="16"/>
      <c r="B27" s="60" t="s">
        <v>72</v>
      </c>
      <c r="C27" s="114"/>
      <c r="D27" s="114"/>
      <c r="E27" s="114"/>
      <c r="F27" s="114"/>
      <c r="G27" s="114"/>
      <c r="H27" s="114"/>
      <c r="I27" s="115"/>
    </row>
    <row r="28" spans="1:9" ht="40.9" customHeight="1" x14ac:dyDescent="0.25">
      <c r="A28" s="59" t="s">
        <v>71</v>
      </c>
      <c r="B28" s="47" t="s">
        <v>127</v>
      </c>
      <c r="C28" s="46" t="s">
        <v>69</v>
      </c>
      <c r="D28" s="46">
        <v>0.25</v>
      </c>
      <c r="E28" s="46">
        <v>8</v>
      </c>
      <c r="F28" s="46">
        <v>2</v>
      </c>
      <c r="G28" s="46">
        <v>8</v>
      </c>
      <c r="H28" s="46">
        <v>8</v>
      </c>
      <c r="I28" s="45"/>
    </row>
    <row r="29" spans="1:9" ht="48" customHeight="1" x14ac:dyDescent="0.25">
      <c r="A29" s="59" t="s">
        <v>126</v>
      </c>
      <c r="B29" s="47" t="s">
        <v>128</v>
      </c>
      <c r="C29" s="46" t="s">
        <v>69</v>
      </c>
      <c r="D29" s="46">
        <v>0.25</v>
      </c>
      <c r="E29" s="46">
        <v>0</v>
      </c>
      <c r="F29" s="46">
        <v>0</v>
      </c>
      <c r="G29" s="46">
        <v>15</v>
      </c>
      <c r="H29" s="46">
        <v>15</v>
      </c>
      <c r="I29" s="45"/>
    </row>
    <row r="30" spans="1:9" ht="15.75" x14ac:dyDescent="0.25">
      <c r="A30" s="4"/>
      <c r="B30" s="48"/>
      <c r="C30" s="48"/>
      <c r="D30" s="48"/>
      <c r="E30" s="48"/>
      <c r="F30" s="48"/>
      <c r="G30" s="48"/>
      <c r="H30" s="48"/>
      <c r="I30" s="49"/>
    </row>
    <row r="31" spans="1:9" ht="15.75" x14ac:dyDescent="0.25">
      <c r="A31" s="128" t="s">
        <v>143</v>
      </c>
      <c r="B31" s="128"/>
      <c r="C31" s="128"/>
      <c r="D31" s="128"/>
      <c r="E31" s="128"/>
      <c r="F31" s="128"/>
      <c r="G31" s="128"/>
      <c r="H31" s="128"/>
      <c r="I31" s="128"/>
    </row>
    <row r="32" spans="1:9" ht="15.75" x14ac:dyDescent="0.25">
      <c r="A32" s="113"/>
      <c r="B32" s="116"/>
      <c r="C32" s="116"/>
      <c r="D32" s="116"/>
      <c r="E32" s="24"/>
      <c r="F32" s="113"/>
      <c r="G32" s="5"/>
      <c r="H32" s="5"/>
      <c r="I32" s="5"/>
    </row>
    <row r="33" spans="1:9" x14ac:dyDescent="0.25">
      <c r="A33" s="142"/>
      <c r="B33" s="142"/>
      <c r="C33" s="2"/>
      <c r="D33" s="2"/>
      <c r="E33" s="2"/>
      <c r="F33" s="2"/>
      <c r="G33" s="2"/>
      <c r="H33" s="2"/>
      <c r="I33" s="2"/>
    </row>
    <row r="34" spans="1:9" x14ac:dyDescent="0.25">
      <c r="A34" s="135"/>
      <c r="B34" s="135"/>
      <c r="C34" s="2"/>
      <c r="D34" s="2"/>
      <c r="E34" s="2"/>
      <c r="F34" s="2"/>
      <c r="G34" s="2"/>
      <c r="H34" s="2"/>
      <c r="I34" s="2"/>
    </row>
    <row r="36" spans="1:9" x14ac:dyDescent="0.25">
      <c r="A36" s="134" t="s">
        <v>129</v>
      </c>
      <c r="B36" s="134"/>
    </row>
  </sheetData>
  <mergeCells count="23">
    <mergeCell ref="A36:B36"/>
    <mergeCell ref="A31:I31"/>
    <mergeCell ref="A34:B34"/>
    <mergeCell ref="I10:I12"/>
    <mergeCell ref="E11:E12"/>
    <mergeCell ref="F11:H11"/>
    <mergeCell ref="A33:B33"/>
    <mergeCell ref="A10:A12"/>
    <mergeCell ref="B10:B12"/>
    <mergeCell ref="C10:C12"/>
    <mergeCell ref="D10:D12"/>
    <mergeCell ref="E10:H10"/>
    <mergeCell ref="B19:I19"/>
    <mergeCell ref="B26:I26"/>
    <mergeCell ref="B22:I22"/>
    <mergeCell ref="H1:I1"/>
    <mergeCell ref="H2:I2"/>
    <mergeCell ref="H3:I3"/>
    <mergeCell ref="B14:I14"/>
    <mergeCell ref="A5:I5"/>
    <mergeCell ref="A6:I6"/>
    <mergeCell ref="A7:I7"/>
    <mergeCell ref="A8:I8"/>
  </mergeCells>
  <pageMargins left="0.70866141732283472" right="0.31496062992125984" top="0.35433070866141736" bottom="0.15748031496062992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37"/>
  <sheetViews>
    <sheetView topLeftCell="A24" zoomScaleNormal="100" workbookViewId="0">
      <selection activeCell="A35" sqref="A35:K35"/>
    </sheetView>
  </sheetViews>
  <sheetFormatPr defaultRowHeight="15" x14ac:dyDescent="0.25"/>
  <cols>
    <col min="1" max="1" width="7.28515625" style="84" customWidth="1"/>
    <col min="2" max="2" width="29" style="73" customWidth="1"/>
    <col min="3" max="3" width="24.140625" style="73" customWidth="1"/>
    <col min="4" max="5" width="9.28515625" style="73" bestFit="1" customWidth="1"/>
    <col min="6" max="6" width="12.42578125" style="73" bestFit="1" customWidth="1"/>
    <col min="7" max="7" width="9.28515625" style="73" bestFit="1" customWidth="1"/>
    <col min="8" max="8" width="11.7109375" style="73" customWidth="1"/>
    <col min="9" max="9" width="12.7109375" style="73" customWidth="1"/>
    <col min="10" max="10" width="11" style="73" customWidth="1"/>
    <col min="11" max="11" width="13.140625" style="73" customWidth="1"/>
    <col min="12" max="12" width="9.140625" style="73"/>
  </cols>
  <sheetData>
    <row r="1" spans="1:12" x14ac:dyDescent="0.25">
      <c r="J1" s="157" t="s">
        <v>12</v>
      </c>
      <c r="K1" s="157"/>
    </row>
    <row r="2" spans="1:12" x14ac:dyDescent="0.25">
      <c r="I2" s="157" t="s">
        <v>1</v>
      </c>
      <c r="J2" s="158"/>
      <c r="K2" s="158"/>
    </row>
    <row r="3" spans="1:12" x14ac:dyDescent="0.25">
      <c r="A3" s="75"/>
      <c r="B3" s="49"/>
      <c r="C3" s="49"/>
      <c r="D3" s="49"/>
      <c r="E3" s="49"/>
      <c r="F3" s="49"/>
      <c r="G3" s="49"/>
      <c r="H3" s="49"/>
      <c r="I3" s="157" t="s">
        <v>2</v>
      </c>
      <c r="J3" s="158"/>
      <c r="K3" s="158"/>
    </row>
    <row r="4" spans="1:12" ht="15.75" x14ac:dyDescent="0.25">
      <c r="A4" s="152" t="s">
        <v>13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2" ht="15.75" x14ac:dyDescent="0.25">
      <c r="A5" s="152" t="s">
        <v>60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2" ht="15.75" x14ac:dyDescent="0.2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2" ht="23.25" customHeight="1" x14ac:dyDescent="0.25">
      <c r="A7" s="153" t="s">
        <v>91</v>
      </c>
      <c r="B7" s="153"/>
      <c r="C7" s="153"/>
      <c r="D7" s="153"/>
      <c r="E7" s="153"/>
      <c r="F7" s="153"/>
      <c r="G7" s="153"/>
      <c r="H7" s="153"/>
      <c r="I7" s="153"/>
      <c r="J7" s="154"/>
      <c r="K7" s="154"/>
    </row>
    <row r="8" spans="1:12" ht="15.75" x14ac:dyDescent="0.25">
      <c r="A8" s="152" t="s">
        <v>130</v>
      </c>
      <c r="B8" s="152"/>
      <c r="C8" s="152"/>
      <c r="D8" s="152"/>
      <c r="E8" s="152"/>
      <c r="F8" s="152"/>
      <c r="G8" s="152"/>
      <c r="H8" s="152"/>
      <c r="I8" s="152"/>
      <c r="J8" s="155"/>
      <c r="K8" s="155"/>
    </row>
    <row r="9" spans="1:12" x14ac:dyDescent="0.25">
      <c r="A9" s="75"/>
      <c r="B9" s="49"/>
      <c r="C9" s="49"/>
      <c r="D9" s="49"/>
      <c r="E9" s="49"/>
      <c r="F9" s="49"/>
      <c r="G9" s="49"/>
      <c r="H9" s="49"/>
      <c r="I9" s="49"/>
      <c r="J9" s="49"/>
      <c r="K9" s="85" t="s">
        <v>15</v>
      </c>
    </row>
    <row r="10" spans="1:12" s="40" customFormat="1" ht="12" x14ac:dyDescent="0.2">
      <c r="A10" s="156" t="s">
        <v>4</v>
      </c>
      <c r="B10" s="156" t="s">
        <v>64</v>
      </c>
      <c r="C10" s="156" t="s">
        <v>16</v>
      </c>
      <c r="D10" s="156" t="s">
        <v>17</v>
      </c>
      <c r="E10" s="156"/>
      <c r="F10" s="156"/>
      <c r="G10" s="156"/>
      <c r="H10" s="156" t="s">
        <v>18</v>
      </c>
      <c r="I10" s="156"/>
      <c r="J10" s="156"/>
      <c r="K10" s="156"/>
      <c r="L10" s="43"/>
    </row>
    <row r="11" spans="1:12" s="40" customFormat="1" ht="72" x14ac:dyDescent="0.2">
      <c r="A11" s="156"/>
      <c r="B11" s="156"/>
      <c r="C11" s="156"/>
      <c r="D11" s="78" t="s">
        <v>19</v>
      </c>
      <c r="E11" s="78" t="s">
        <v>20</v>
      </c>
      <c r="F11" s="78" t="s">
        <v>21</v>
      </c>
      <c r="G11" s="78" t="s">
        <v>22</v>
      </c>
      <c r="H11" s="117" t="s">
        <v>112</v>
      </c>
      <c r="I11" s="101" t="s">
        <v>114</v>
      </c>
      <c r="J11" s="101" t="s">
        <v>23</v>
      </c>
      <c r="K11" s="101" t="s">
        <v>24</v>
      </c>
      <c r="L11" s="43"/>
    </row>
    <row r="12" spans="1:12" s="40" customFormat="1" ht="12" x14ac:dyDescent="0.2">
      <c r="A12" s="86">
        <v>1</v>
      </c>
      <c r="B12" s="76">
        <v>2</v>
      </c>
      <c r="C12" s="87">
        <v>3</v>
      </c>
      <c r="D12" s="78">
        <v>4</v>
      </c>
      <c r="E12" s="78">
        <v>5</v>
      </c>
      <c r="F12" s="78">
        <v>6</v>
      </c>
      <c r="G12" s="78">
        <v>7</v>
      </c>
      <c r="H12" s="101">
        <v>8</v>
      </c>
      <c r="I12" s="101">
        <v>9</v>
      </c>
      <c r="J12" s="101">
        <v>10</v>
      </c>
      <c r="K12" s="101">
        <v>11</v>
      </c>
      <c r="L12" s="43"/>
    </row>
    <row r="13" spans="1:12" s="40" customFormat="1" ht="26.25" customHeight="1" x14ac:dyDescent="0.2">
      <c r="A13" s="162">
        <v>1</v>
      </c>
      <c r="B13" s="159" t="s">
        <v>92</v>
      </c>
      <c r="C13" s="69" t="s">
        <v>62</v>
      </c>
      <c r="D13" s="66" t="s">
        <v>57</v>
      </c>
      <c r="E13" s="66" t="s">
        <v>57</v>
      </c>
      <c r="F13" s="66" t="s">
        <v>57</v>
      </c>
      <c r="G13" s="66" t="s">
        <v>57</v>
      </c>
      <c r="H13" s="108">
        <f>H17+H22+H28</f>
        <v>1250</v>
      </c>
      <c r="I13" s="108">
        <f t="shared" ref="I13:K13" si="0">I17+I22+I28</f>
        <v>1484.67</v>
      </c>
      <c r="J13" s="108">
        <f t="shared" si="0"/>
        <v>1484.67</v>
      </c>
      <c r="K13" s="108">
        <f t="shared" si="0"/>
        <v>1471.67</v>
      </c>
      <c r="L13" s="43"/>
    </row>
    <row r="14" spans="1:12" s="40" customFormat="1" ht="15" customHeight="1" x14ac:dyDescent="0.2">
      <c r="A14" s="163"/>
      <c r="B14" s="160"/>
      <c r="C14" s="51" t="s">
        <v>63</v>
      </c>
      <c r="D14" s="71"/>
      <c r="E14" s="71"/>
      <c r="F14" s="71"/>
      <c r="G14" s="71"/>
      <c r="H14" s="109"/>
      <c r="I14" s="109"/>
      <c r="J14" s="109"/>
      <c r="K14" s="109"/>
      <c r="L14" s="43"/>
    </row>
    <row r="15" spans="1:12" s="40" customFormat="1" ht="26.25" customHeight="1" x14ac:dyDescent="0.2">
      <c r="A15" s="163"/>
      <c r="B15" s="160"/>
      <c r="C15" s="51" t="s">
        <v>26</v>
      </c>
      <c r="D15" s="71" t="s">
        <v>57</v>
      </c>
      <c r="E15" s="71" t="s">
        <v>57</v>
      </c>
      <c r="F15" s="71" t="s">
        <v>57</v>
      </c>
      <c r="G15" s="71" t="s">
        <v>57</v>
      </c>
      <c r="H15" s="109"/>
      <c r="I15" s="109"/>
      <c r="J15" s="109"/>
      <c r="K15" s="109"/>
      <c r="L15" s="43"/>
    </row>
    <row r="16" spans="1:12" s="40" customFormat="1" ht="26.25" hidden="1" customHeight="1" x14ac:dyDescent="0.2">
      <c r="A16" s="164"/>
      <c r="B16" s="161"/>
      <c r="C16" s="30" t="s">
        <v>68</v>
      </c>
      <c r="D16" s="71" t="s">
        <v>57</v>
      </c>
      <c r="E16" s="71" t="s">
        <v>57</v>
      </c>
      <c r="F16" s="71" t="s">
        <v>57</v>
      </c>
      <c r="G16" s="71" t="s">
        <v>57</v>
      </c>
      <c r="H16" s="109">
        <f>H20</f>
        <v>0</v>
      </c>
      <c r="I16" s="109">
        <f>I20</f>
        <v>0</v>
      </c>
      <c r="J16" s="109">
        <v>0</v>
      </c>
      <c r="K16" s="109" t="e">
        <f t="shared" ref="K16:K17" si="1">K20</f>
        <v>#REF!</v>
      </c>
      <c r="L16" s="43"/>
    </row>
    <row r="17" spans="1:12" s="40" customFormat="1" ht="24.75" customHeight="1" x14ac:dyDescent="0.2">
      <c r="A17" s="162">
        <v>2</v>
      </c>
      <c r="B17" s="166" t="s">
        <v>93</v>
      </c>
      <c r="C17" s="69" t="s">
        <v>62</v>
      </c>
      <c r="D17" s="66" t="s">
        <v>57</v>
      </c>
      <c r="E17" s="66" t="s">
        <v>57</v>
      </c>
      <c r="F17" s="66" t="s">
        <v>57</v>
      </c>
      <c r="G17" s="66" t="s">
        <v>57</v>
      </c>
      <c r="H17" s="119">
        <f>H21</f>
        <v>1000</v>
      </c>
      <c r="I17" s="119">
        <f t="shared" ref="I17:J17" si="2">I21</f>
        <v>999.99</v>
      </c>
      <c r="J17" s="119">
        <f t="shared" si="2"/>
        <v>999.99</v>
      </c>
      <c r="K17" s="119">
        <f t="shared" si="1"/>
        <v>986.99</v>
      </c>
      <c r="L17" s="43"/>
    </row>
    <row r="18" spans="1:12" s="40" customFormat="1" ht="14.25" customHeight="1" x14ac:dyDescent="0.2">
      <c r="A18" s="172"/>
      <c r="B18" s="173"/>
      <c r="C18" s="51" t="s">
        <v>63</v>
      </c>
      <c r="D18" s="71"/>
      <c r="E18" s="71"/>
      <c r="F18" s="71"/>
      <c r="G18" s="71"/>
      <c r="H18" s="108"/>
      <c r="I18" s="108"/>
      <c r="J18" s="108"/>
      <c r="K18" s="108"/>
      <c r="L18" s="43"/>
    </row>
    <row r="19" spans="1:12" s="40" customFormat="1" ht="26.25" customHeight="1" x14ac:dyDescent="0.2">
      <c r="A19" s="172"/>
      <c r="B19" s="173"/>
      <c r="C19" s="51" t="s">
        <v>26</v>
      </c>
      <c r="D19" s="71" t="s">
        <v>57</v>
      </c>
      <c r="E19" s="71" t="s">
        <v>57</v>
      </c>
      <c r="F19" s="71" t="s">
        <v>57</v>
      </c>
      <c r="G19" s="71" t="s">
        <v>57</v>
      </c>
      <c r="H19" s="109"/>
      <c r="I19" s="109"/>
      <c r="J19" s="109"/>
      <c r="K19" s="109"/>
      <c r="L19" s="43"/>
    </row>
    <row r="20" spans="1:12" s="40" customFormat="1" ht="19.5" hidden="1" customHeight="1" x14ac:dyDescent="0.2">
      <c r="A20" s="164"/>
      <c r="B20" s="161"/>
      <c r="C20" s="30"/>
      <c r="D20" s="71" t="s">
        <v>57</v>
      </c>
      <c r="E20" s="71" t="s">
        <v>57</v>
      </c>
      <c r="F20" s="71" t="s">
        <v>57</v>
      </c>
      <c r="G20" s="71" t="s">
        <v>57</v>
      </c>
      <c r="H20" s="109">
        <v>0</v>
      </c>
      <c r="I20" s="109">
        <v>0</v>
      </c>
      <c r="J20" s="109">
        <v>0</v>
      </c>
      <c r="K20" s="109" t="e">
        <f>#REF!</f>
        <v>#REF!</v>
      </c>
      <c r="L20" s="43"/>
    </row>
    <row r="21" spans="1:12" s="40" customFormat="1" ht="68.45" customHeight="1" x14ac:dyDescent="0.2">
      <c r="A21" s="61" t="s">
        <v>65</v>
      </c>
      <c r="B21" s="62" t="s">
        <v>119</v>
      </c>
      <c r="C21" s="51" t="s">
        <v>26</v>
      </c>
      <c r="D21" s="61" t="s">
        <v>25</v>
      </c>
      <c r="E21" s="61" t="s">
        <v>98</v>
      </c>
      <c r="F21" s="61" t="s">
        <v>99</v>
      </c>
      <c r="G21" s="61" t="s">
        <v>61</v>
      </c>
      <c r="H21" s="118">
        <v>1000</v>
      </c>
      <c r="I21" s="12">
        <v>999.99</v>
      </c>
      <c r="J21" s="12">
        <v>999.99</v>
      </c>
      <c r="K21" s="12">
        <v>986.99</v>
      </c>
      <c r="L21" s="43"/>
    </row>
    <row r="22" spans="1:12" s="43" customFormat="1" ht="40.5" customHeight="1" x14ac:dyDescent="0.2">
      <c r="A22" s="162">
        <v>4</v>
      </c>
      <c r="B22" s="166" t="s">
        <v>100</v>
      </c>
      <c r="C22" s="31" t="s">
        <v>76</v>
      </c>
      <c r="D22" s="66" t="s">
        <v>57</v>
      </c>
      <c r="E22" s="66" t="s">
        <v>57</v>
      </c>
      <c r="F22" s="66" t="s">
        <v>57</v>
      </c>
      <c r="G22" s="66" t="s">
        <v>57</v>
      </c>
      <c r="H22" s="108">
        <f>H27</f>
        <v>200</v>
      </c>
      <c r="I22" s="108">
        <f t="shared" ref="I22:K22" si="3">I27</f>
        <v>0</v>
      </c>
      <c r="J22" s="108">
        <f t="shared" si="3"/>
        <v>0</v>
      </c>
      <c r="K22" s="108">
        <f t="shared" si="3"/>
        <v>0</v>
      </c>
    </row>
    <row r="23" spans="1:12" s="43" customFormat="1" ht="20.25" customHeight="1" x14ac:dyDescent="0.2">
      <c r="A23" s="163"/>
      <c r="B23" s="167"/>
      <c r="C23" s="55" t="s">
        <v>77</v>
      </c>
      <c r="D23" s="64"/>
      <c r="E23" s="64"/>
      <c r="F23" s="64"/>
      <c r="G23" s="64"/>
      <c r="H23" s="56"/>
      <c r="I23" s="65"/>
      <c r="J23" s="65"/>
      <c r="K23" s="65"/>
    </row>
    <row r="24" spans="1:12" s="43" customFormat="1" ht="33" customHeight="1" x14ac:dyDescent="0.2">
      <c r="A24" s="165"/>
      <c r="B24" s="167"/>
      <c r="C24" s="67" t="s">
        <v>26</v>
      </c>
      <c r="D24" s="64" t="s">
        <v>78</v>
      </c>
      <c r="E24" s="64" t="s">
        <v>78</v>
      </c>
      <c r="F24" s="64" t="s">
        <v>78</v>
      </c>
      <c r="G24" s="64" t="s">
        <v>78</v>
      </c>
      <c r="H24" s="56"/>
      <c r="I24" s="65"/>
      <c r="J24" s="65"/>
      <c r="K24" s="65"/>
    </row>
    <row r="25" spans="1:12" s="43" customFormat="1" ht="36.6" customHeight="1" x14ac:dyDescent="0.2">
      <c r="A25" s="63">
        <v>5</v>
      </c>
      <c r="B25" s="51" t="s">
        <v>120</v>
      </c>
      <c r="C25" s="51" t="s">
        <v>26</v>
      </c>
      <c r="D25" s="64"/>
      <c r="E25" s="64"/>
      <c r="F25" s="64"/>
      <c r="G25" s="64"/>
      <c r="H25" s="109">
        <v>0</v>
      </c>
      <c r="I25" s="109">
        <v>0</v>
      </c>
      <c r="J25" s="109">
        <v>0</v>
      </c>
      <c r="K25" s="109">
        <v>0</v>
      </c>
    </row>
    <row r="26" spans="1:12" s="43" customFormat="1" ht="36.6" customHeight="1" x14ac:dyDescent="0.2">
      <c r="A26" s="63">
        <v>6</v>
      </c>
      <c r="B26" s="106" t="s">
        <v>121</v>
      </c>
      <c r="C26" s="51" t="s">
        <v>26</v>
      </c>
      <c r="D26" s="64"/>
      <c r="E26" s="64"/>
      <c r="F26" s="64"/>
      <c r="G26" s="64"/>
      <c r="H26" s="109">
        <v>0</v>
      </c>
      <c r="I26" s="109">
        <v>0</v>
      </c>
      <c r="J26" s="109">
        <v>0</v>
      </c>
      <c r="K26" s="109">
        <v>0</v>
      </c>
    </row>
    <row r="27" spans="1:12" s="43" customFormat="1" ht="33" customHeight="1" x14ac:dyDescent="0.2">
      <c r="A27" s="105">
        <v>7</v>
      </c>
      <c r="B27" s="106" t="s">
        <v>122</v>
      </c>
      <c r="C27" s="51" t="s">
        <v>26</v>
      </c>
      <c r="D27" s="61" t="s">
        <v>25</v>
      </c>
      <c r="E27" s="61" t="s">
        <v>98</v>
      </c>
      <c r="F27" s="61" t="s">
        <v>101</v>
      </c>
      <c r="G27" s="61" t="s">
        <v>102</v>
      </c>
      <c r="H27" s="109">
        <v>200</v>
      </c>
      <c r="I27" s="109">
        <v>0</v>
      </c>
      <c r="J27" s="109">
        <v>0</v>
      </c>
      <c r="K27" s="109">
        <v>0</v>
      </c>
    </row>
    <row r="28" spans="1:12" s="77" customFormat="1" ht="31.5" customHeight="1" x14ac:dyDescent="0.2">
      <c r="A28" s="174" t="s">
        <v>66</v>
      </c>
      <c r="B28" s="168" t="s">
        <v>97</v>
      </c>
      <c r="C28" s="69" t="s">
        <v>62</v>
      </c>
      <c r="D28" s="70" t="s">
        <v>70</v>
      </c>
      <c r="E28" s="70" t="s">
        <v>70</v>
      </c>
      <c r="F28" s="70" t="s">
        <v>70</v>
      </c>
      <c r="G28" s="70" t="s">
        <v>70</v>
      </c>
      <c r="H28" s="108">
        <f>H31+H32+H33</f>
        <v>50</v>
      </c>
      <c r="I28" s="108">
        <f t="shared" ref="I28:K28" si="4">I31+I32+I33</f>
        <v>484.68</v>
      </c>
      <c r="J28" s="108">
        <f t="shared" si="4"/>
        <v>484.68</v>
      </c>
      <c r="K28" s="108">
        <f t="shared" si="4"/>
        <v>484.68</v>
      </c>
    </row>
    <row r="29" spans="1:12" s="43" customFormat="1" ht="31.5" customHeight="1" x14ac:dyDescent="0.2">
      <c r="A29" s="175"/>
      <c r="B29" s="169"/>
      <c r="C29" s="51" t="s">
        <v>63</v>
      </c>
      <c r="D29" s="61"/>
      <c r="E29" s="61"/>
      <c r="F29" s="61"/>
      <c r="G29" s="61"/>
      <c r="H29" s="42"/>
      <c r="I29" s="42"/>
      <c r="J29" s="42"/>
      <c r="K29" s="42"/>
    </row>
    <row r="30" spans="1:12" s="43" customFormat="1" ht="31.5" customHeight="1" x14ac:dyDescent="0.2">
      <c r="A30" s="176"/>
      <c r="B30" s="169"/>
      <c r="C30" s="51" t="s">
        <v>26</v>
      </c>
      <c r="D30" s="61" t="s">
        <v>70</v>
      </c>
      <c r="E30" s="61" t="s">
        <v>70</v>
      </c>
      <c r="F30" s="61" t="s">
        <v>70</v>
      </c>
      <c r="G30" s="61" t="s">
        <v>70</v>
      </c>
      <c r="H30" s="68"/>
      <c r="I30" s="68"/>
      <c r="J30" s="68"/>
      <c r="K30" s="68"/>
    </row>
    <row r="31" spans="1:12" s="43" customFormat="1" ht="79.5" customHeight="1" x14ac:dyDescent="0.2">
      <c r="A31" s="61" t="s">
        <v>67</v>
      </c>
      <c r="B31" s="177" t="s">
        <v>123</v>
      </c>
      <c r="C31" s="179" t="s">
        <v>26</v>
      </c>
      <c r="D31" s="61" t="s">
        <v>25</v>
      </c>
      <c r="E31" s="61" t="s">
        <v>98</v>
      </c>
      <c r="F31" s="61" t="s">
        <v>113</v>
      </c>
      <c r="G31" s="61" t="s">
        <v>61</v>
      </c>
      <c r="H31" s="109">
        <v>50</v>
      </c>
      <c r="I31" s="109">
        <v>0</v>
      </c>
      <c r="J31" s="109">
        <v>0</v>
      </c>
      <c r="K31" s="109">
        <v>0</v>
      </c>
    </row>
    <row r="32" spans="1:12" s="43" customFormat="1" ht="79.5" customHeight="1" x14ac:dyDescent="0.2">
      <c r="A32" s="61" t="s">
        <v>117</v>
      </c>
      <c r="B32" s="178"/>
      <c r="C32" s="180"/>
      <c r="D32" s="61" t="s">
        <v>25</v>
      </c>
      <c r="E32" s="61" t="s">
        <v>98</v>
      </c>
      <c r="F32" s="61" t="s">
        <v>115</v>
      </c>
      <c r="G32" s="61" t="s">
        <v>61</v>
      </c>
      <c r="H32" s="109">
        <v>0</v>
      </c>
      <c r="I32" s="109">
        <v>50</v>
      </c>
      <c r="J32" s="109">
        <v>50</v>
      </c>
      <c r="K32" s="109">
        <v>50</v>
      </c>
    </row>
    <row r="33" spans="1:11" s="43" customFormat="1" ht="79.5" customHeight="1" x14ac:dyDescent="0.2">
      <c r="A33" s="61" t="s">
        <v>118</v>
      </c>
      <c r="B33" s="107" t="s">
        <v>124</v>
      </c>
      <c r="C33" s="51" t="s">
        <v>26</v>
      </c>
      <c r="D33" s="61" t="s">
        <v>25</v>
      </c>
      <c r="E33" s="61" t="s">
        <v>98</v>
      </c>
      <c r="F33" s="61" t="s">
        <v>115</v>
      </c>
      <c r="G33" s="61" t="s">
        <v>116</v>
      </c>
      <c r="H33" s="109">
        <v>0</v>
      </c>
      <c r="I33" s="109">
        <v>434.68</v>
      </c>
      <c r="J33" s="109">
        <v>434.68</v>
      </c>
      <c r="K33" s="109">
        <v>434.68</v>
      </c>
    </row>
    <row r="34" spans="1:11" s="73" customFormat="1" x14ac:dyDescent="0.25">
      <c r="A34" s="75"/>
      <c r="B34" s="49"/>
      <c r="C34" s="49"/>
      <c r="D34" s="49"/>
      <c r="E34" s="49"/>
      <c r="F34" s="72"/>
      <c r="G34" s="49"/>
      <c r="H34" s="49"/>
      <c r="I34" s="49"/>
      <c r="J34" s="49"/>
      <c r="K34" s="49"/>
    </row>
    <row r="35" spans="1:11" ht="24.75" customHeight="1" x14ac:dyDescent="0.25">
      <c r="A35" s="170" t="str">
        <f>Прил.1!$A$31</f>
        <v>Начальник отдела-центра муниципального управления-проектного офиса Администрации города Минусинска                                          Е.Е Анджан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23.25" customHeight="1" x14ac:dyDescent="0.25">
      <c r="A36" s="88"/>
      <c r="B36" s="89"/>
      <c r="C36" s="90"/>
      <c r="D36" s="91"/>
      <c r="E36" s="91"/>
      <c r="F36" s="91"/>
      <c r="G36" s="91"/>
      <c r="H36" s="74"/>
      <c r="I36" s="74"/>
      <c r="J36" s="74"/>
      <c r="K36" s="74"/>
    </row>
    <row r="37" spans="1:11" ht="18.75" customHeight="1" x14ac:dyDescent="0.25">
      <c r="A37" s="171"/>
      <c r="B37" s="171"/>
      <c r="C37" s="49"/>
      <c r="D37" s="49"/>
      <c r="E37" s="49"/>
      <c r="F37" s="49"/>
      <c r="G37" s="49"/>
      <c r="H37" s="49"/>
      <c r="I37" s="49"/>
      <c r="J37" s="49"/>
      <c r="K37" s="49"/>
    </row>
  </sheetData>
  <mergeCells count="25">
    <mergeCell ref="A35:K35"/>
    <mergeCell ref="A37:B37"/>
    <mergeCell ref="A17:A20"/>
    <mergeCell ref="B17:B20"/>
    <mergeCell ref="A28:A30"/>
    <mergeCell ref="B31:B32"/>
    <mergeCell ref="C31:C32"/>
    <mergeCell ref="B13:B16"/>
    <mergeCell ref="A13:A16"/>
    <mergeCell ref="A22:A24"/>
    <mergeCell ref="B22:B24"/>
    <mergeCell ref="B28:B30"/>
    <mergeCell ref="J1:K1"/>
    <mergeCell ref="I2:K2"/>
    <mergeCell ref="I3:K3"/>
    <mergeCell ref="A4:K4"/>
    <mergeCell ref="A5:K5"/>
    <mergeCell ref="A6:K6"/>
    <mergeCell ref="A7:K7"/>
    <mergeCell ref="A8:K8"/>
    <mergeCell ref="A10:A11"/>
    <mergeCell ref="B10:B11"/>
    <mergeCell ref="C10:C11"/>
    <mergeCell ref="D10:G10"/>
    <mergeCell ref="H10:K10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41"/>
  <sheetViews>
    <sheetView showGridLines="0" topLeftCell="A4" workbookViewId="0">
      <selection activeCell="A7" sqref="A7:I7"/>
    </sheetView>
  </sheetViews>
  <sheetFormatPr defaultRowHeight="15" x14ac:dyDescent="0.25"/>
  <cols>
    <col min="1" max="1" width="5.42578125" style="73" customWidth="1"/>
    <col min="2" max="2" width="40.28515625" style="73" customWidth="1"/>
    <col min="3" max="3" width="14.140625" style="73" customWidth="1"/>
    <col min="4" max="5" width="13.7109375" style="73" customWidth="1"/>
    <col min="6" max="6" width="12.28515625" style="73" customWidth="1"/>
    <col min="7" max="7" width="12" style="73" customWidth="1"/>
    <col min="8" max="8" width="9.140625" style="73"/>
    <col min="9" max="9" width="19.42578125" style="73" customWidth="1"/>
    <col min="10" max="10" width="9.140625" style="73"/>
  </cols>
  <sheetData>
    <row r="1" spans="1:10" x14ac:dyDescent="0.25">
      <c r="G1" s="15" t="s">
        <v>27</v>
      </c>
    </row>
    <row r="2" spans="1:10" x14ac:dyDescent="0.25">
      <c r="G2" s="15" t="s">
        <v>1</v>
      </c>
    </row>
    <row r="3" spans="1:10" x14ac:dyDescent="0.25">
      <c r="A3" s="49"/>
      <c r="B3" s="49"/>
      <c r="C3" s="49"/>
      <c r="D3" s="49"/>
      <c r="E3" s="49"/>
      <c r="G3" s="15" t="s">
        <v>2</v>
      </c>
      <c r="H3" s="49"/>
      <c r="J3" s="49"/>
    </row>
    <row r="4" spans="1:10" ht="15.75" x14ac:dyDescent="0.25">
      <c r="A4" s="152" t="s">
        <v>13</v>
      </c>
      <c r="B4" s="152"/>
      <c r="C4" s="152"/>
      <c r="D4" s="152"/>
      <c r="E4" s="152"/>
      <c r="F4" s="152"/>
      <c r="G4" s="152"/>
      <c r="H4" s="152"/>
      <c r="I4" s="152"/>
      <c r="J4" s="49"/>
    </row>
    <row r="5" spans="1:10" ht="15.75" x14ac:dyDescent="0.25">
      <c r="A5" s="153" t="s">
        <v>28</v>
      </c>
      <c r="B5" s="153"/>
      <c r="C5" s="153"/>
      <c r="D5" s="153"/>
      <c r="E5" s="153"/>
      <c r="F5" s="153"/>
      <c r="G5" s="153"/>
      <c r="H5" s="153"/>
      <c r="I5" s="153"/>
      <c r="J5" s="49"/>
    </row>
    <row r="6" spans="1:10" ht="18" customHeight="1" x14ac:dyDescent="0.25">
      <c r="A6" s="153" t="s">
        <v>91</v>
      </c>
      <c r="B6" s="153"/>
      <c r="C6" s="153"/>
      <c r="D6" s="153"/>
      <c r="E6" s="153"/>
      <c r="F6" s="153"/>
      <c r="G6" s="153"/>
      <c r="H6" s="153"/>
      <c r="I6" s="153"/>
      <c r="J6" s="49"/>
    </row>
    <row r="7" spans="1:10" ht="15.75" x14ac:dyDescent="0.25">
      <c r="A7" s="152" t="s">
        <v>130</v>
      </c>
      <c r="B7" s="152"/>
      <c r="C7" s="152"/>
      <c r="D7" s="152"/>
      <c r="E7" s="152"/>
      <c r="F7" s="152"/>
      <c r="G7" s="152"/>
      <c r="H7" s="152"/>
      <c r="I7" s="152"/>
      <c r="J7" s="49"/>
    </row>
    <row r="8" spans="1:10" x14ac:dyDescent="0.25">
      <c r="A8" s="49"/>
      <c r="B8" s="49"/>
      <c r="C8" s="49"/>
      <c r="D8" s="49"/>
      <c r="E8" s="49"/>
      <c r="G8" s="49"/>
      <c r="H8" s="49"/>
      <c r="I8" s="85" t="s">
        <v>15</v>
      </c>
      <c r="J8" s="49"/>
    </row>
    <row r="9" spans="1:10" s="32" customFormat="1" ht="12" x14ac:dyDescent="0.2">
      <c r="A9" s="156" t="s">
        <v>4</v>
      </c>
      <c r="B9" s="156" t="s">
        <v>29</v>
      </c>
      <c r="C9" s="156" t="s">
        <v>30</v>
      </c>
      <c r="D9" s="156"/>
      <c r="E9" s="156"/>
      <c r="F9" s="181"/>
      <c r="G9" s="156" t="s">
        <v>31</v>
      </c>
      <c r="H9" s="156" t="s">
        <v>32</v>
      </c>
      <c r="I9" s="156" t="s">
        <v>33</v>
      </c>
      <c r="J9" s="95"/>
    </row>
    <row r="10" spans="1:10" s="32" customFormat="1" ht="12" x14ac:dyDescent="0.2">
      <c r="A10" s="156"/>
      <c r="B10" s="156"/>
      <c r="C10" s="181" t="s">
        <v>34</v>
      </c>
      <c r="D10" s="182"/>
      <c r="E10" s="182"/>
      <c r="F10" s="183"/>
      <c r="G10" s="156"/>
      <c r="H10" s="156"/>
      <c r="I10" s="156"/>
      <c r="J10" s="95"/>
    </row>
    <row r="11" spans="1:10" s="32" customFormat="1" ht="72" x14ac:dyDescent="0.2">
      <c r="A11" s="156"/>
      <c r="B11" s="156"/>
      <c r="C11" s="78" t="str">
        <f>'Прил. 2'!H11</f>
        <v>план на 1 января (в редакции от 30.10.2020 № АГ-2038-п)</v>
      </c>
      <c r="D11" s="78" t="str">
        <f>'Прил. 2'!I11</f>
        <v>последняя редакция муниципальной программы (от 30.12.2021 № _________)</v>
      </c>
      <c r="E11" s="103" t="s">
        <v>23</v>
      </c>
      <c r="F11" s="79" t="s">
        <v>35</v>
      </c>
      <c r="G11" s="179"/>
      <c r="H11" s="179"/>
      <c r="I11" s="179"/>
      <c r="J11" s="95"/>
    </row>
    <row r="12" spans="1:10" s="32" customFormat="1" ht="12" x14ac:dyDescent="0.2">
      <c r="A12" s="86">
        <v>1</v>
      </c>
      <c r="B12" s="78">
        <v>2</v>
      </c>
      <c r="C12" s="78">
        <v>3</v>
      </c>
      <c r="D12" s="78">
        <v>4</v>
      </c>
      <c r="E12" s="103">
        <v>5</v>
      </c>
      <c r="F12" s="79">
        <v>6</v>
      </c>
      <c r="G12" s="96" t="s">
        <v>36</v>
      </c>
      <c r="H12" s="96" t="s">
        <v>37</v>
      </c>
      <c r="I12" s="96">
        <v>9</v>
      </c>
      <c r="J12" s="95"/>
    </row>
    <row r="13" spans="1:10" s="44" customFormat="1" ht="34.15" customHeight="1" x14ac:dyDescent="0.25">
      <c r="A13" s="97">
        <v>1</v>
      </c>
      <c r="B13" s="69" t="s">
        <v>105</v>
      </c>
      <c r="C13" s="80">
        <f>'Прил. 2'!H13</f>
        <v>1250</v>
      </c>
      <c r="D13" s="80">
        <f>'Прил. 2'!I13</f>
        <v>1484.67</v>
      </c>
      <c r="E13" s="80">
        <f>'Прил. 2'!J13</f>
        <v>1484.67</v>
      </c>
      <c r="F13" s="80">
        <f>'Прил. 2'!K13</f>
        <v>1471.67</v>
      </c>
      <c r="G13" s="80">
        <f>F13-E13</f>
        <v>-13</v>
      </c>
      <c r="H13" s="92">
        <f>F13/E13*100</f>
        <v>99.124384543366546</v>
      </c>
      <c r="I13" s="83"/>
      <c r="J13" s="98"/>
    </row>
    <row r="14" spans="1:10" s="44" customFormat="1" ht="14.25" customHeight="1" x14ac:dyDescent="0.25">
      <c r="A14" s="86">
        <v>2</v>
      </c>
      <c r="B14" s="51" t="s">
        <v>38</v>
      </c>
      <c r="C14" s="184"/>
      <c r="D14" s="185"/>
      <c r="E14" s="185"/>
      <c r="F14" s="185"/>
      <c r="G14" s="185"/>
      <c r="H14" s="185"/>
      <c r="I14" s="186"/>
      <c r="J14" s="98"/>
    </row>
    <row r="15" spans="1:10" s="44" customFormat="1" ht="14.25" customHeight="1" x14ac:dyDescent="0.25">
      <c r="A15" s="97">
        <v>3</v>
      </c>
      <c r="B15" s="51" t="s">
        <v>39</v>
      </c>
      <c r="C15" s="82">
        <f>C22+C28+C34</f>
        <v>1250</v>
      </c>
      <c r="D15" s="82">
        <f t="shared" ref="D15:F15" si="0">D22+D28+D34</f>
        <v>1049.99</v>
      </c>
      <c r="E15" s="82">
        <f t="shared" si="0"/>
        <v>1049.99</v>
      </c>
      <c r="F15" s="82">
        <f t="shared" si="0"/>
        <v>1036.99</v>
      </c>
      <c r="G15" s="80">
        <f>F15-E15</f>
        <v>-13</v>
      </c>
      <c r="H15" s="92">
        <f>F15/E15*100</f>
        <v>98.761892970409235</v>
      </c>
      <c r="I15" s="83"/>
      <c r="J15" s="98"/>
    </row>
    <row r="16" spans="1:10" s="44" customFormat="1" ht="14.25" customHeight="1" x14ac:dyDescent="0.25">
      <c r="A16" s="86">
        <v>4</v>
      </c>
      <c r="B16" s="51" t="s">
        <v>40</v>
      </c>
      <c r="C16" s="82">
        <f>C23+C29+C35</f>
        <v>0</v>
      </c>
      <c r="D16" s="82">
        <f t="shared" ref="D16:F16" si="1">D23+D29+D35</f>
        <v>434.68</v>
      </c>
      <c r="E16" s="82">
        <f t="shared" si="1"/>
        <v>434.68</v>
      </c>
      <c r="F16" s="82">
        <f t="shared" si="1"/>
        <v>434.68</v>
      </c>
      <c r="G16" s="80">
        <f t="shared" ref="G16:G19" si="2">F16-E16</f>
        <v>0</v>
      </c>
      <c r="H16" s="92">
        <f t="shared" ref="H16" si="3">F16/E16*100</f>
        <v>100</v>
      </c>
      <c r="I16" s="83"/>
      <c r="J16" s="98"/>
    </row>
    <row r="17" spans="1:10" s="44" customFormat="1" ht="14.25" customHeight="1" x14ac:dyDescent="0.25">
      <c r="A17" s="97">
        <v>5</v>
      </c>
      <c r="B17" s="51" t="s">
        <v>41</v>
      </c>
      <c r="C17" s="82">
        <v>0</v>
      </c>
      <c r="D17" s="81">
        <v>0</v>
      </c>
      <c r="E17" s="81">
        <v>0</v>
      </c>
      <c r="F17" s="82">
        <v>0</v>
      </c>
      <c r="G17" s="80">
        <f t="shared" si="2"/>
        <v>0</v>
      </c>
      <c r="H17" s="92"/>
      <c r="I17" s="83"/>
      <c r="J17" s="98"/>
    </row>
    <row r="18" spans="1:10" s="44" customFormat="1" ht="14.25" customHeight="1" x14ac:dyDescent="0.25">
      <c r="A18" s="86">
        <v>6</v>
      </c>
      <c r="B18" s="51" t="s">
        <v>81</v>
      </c>
      <c r="C18" s="82">
        <v>0</v>
      </c>
      <c r="D18" s="81">
        <v>0</v>
      </c>
      <c r="E18" s="81">
        <v>0</v>
      </c>
      <c r="F18" s="82">
        <v>0</v>
      </c>
      <c r="G18" s="80">
        <f t="shared" si="2"/>
        <v>0</v>
      </c>
      <c r="H18" s="92"/>
      <c r="I18" s="83"/>
      <c r="J18" s="98"/>
    </row>
    <row r="19" spans="1:10" s="44" customFormat="1" ht="14.25" customHeight="1" x14ac:dyDescent="0.25">
      <c r="A19" s="97">
        <v>7</v>
      </c>
      <c r="B19" s="51" t="s">
        <v>80</v>
      </c>
      <c r="C19" s="81">
        <f t="shared" ref="C19:F19" si="4">C25+C31</f>
        <v>0</v>
      </c>
      <c r="D19" s="81">
        <f t="shared" si="4"/>
        <v>0</v>
      </c>
      <c r="E19" s="81">
        <f t="shared" si="4"/>
        <v>0</v>
      </c>
      <c r="F19" s="81">
        <f t="shared" si="4"/>
        <v>0</v>
      </c>
      <c r="G19" s="80">
        <f t="shared" si="2"/>
        <v>0</v>
      </c>
      <c r="H19" s="92"/>
      <c r="I19" s="83"/>
      <c r="J19" s="98"/>
    </row>
    <row r="20" spans="1:10" s="44" customFormat="1" ht="27.6" customHeight="1" x14ac:dyDescent="0.25">
      <c r="A20" s="86">
        <v>8</v>
      </c>
      <c r="B20" s="69" t="s">
        <v>103</v>
      </c>
      <c r="C20" s="80">
        <f>C22</f>
        <v>1000</v>
      </c>
      <c r="D20" s="80">
        <f t="shared" ref="D20:F20" si="5">D22</f>
        <v>999.99</v>
      </c>
      <c r="E20" s="80">
        <f t="shared" si="5"/>
        <v>999.99</v>
      </c>
      <c r="F20" s="80">
        <f t="shared" si="5"/>
        <v>986.99</v>
      </c>
      <c r="G20" s="80">
        <f>F20-E20</f>
        <v>-13</v>
      </c>
      <c r="H20" s="92">
        <f>F20/E20*100</f>
        <v>98.699986999870006</v>
      </c>
      <c r="I20" s="83"/>
      <c r="J20" s="98"/>
    </row>
    <row r="21" spans="1:10" s="44" customFormat="1" ht="14.25" customHeight="1" x14ac:dyDescent="0.25">
      <c r="A21" s="97">
        <v>9</v>
      </c>
      <c r="B21" s="51" t="s">
        <v>38</v>
      </c>
      <c r="C21" s="184"/>
      <c r="D21" s="185"/>
      <c r="E21" s="185"/>
      <c r="F21" s="185"/>
      <c r="G21" s="185"/>
      <c r="H21" s="185"/>
      <c r="I21" s="186"/>
      <c r="J21" s="98"/>
    </row>
    <row r="22" spans="1:10" s="44" customFormat="1" ht="14.25" customHeight="1" x14ac:dyDescent="0.25">
      <c r="A22" s="86">
        <v>10</v>
      </c>
      <c r="B22" s="51" t="s">
        <v>39</v>
      </c>
      <c r="C22" s="82">
        <v>1000</v>
      </c>
      <c r="D22" s="82">
        <f>951+48.99</f>
        <v>999.99</v>
      </c>
      <c r="E22" s="82">
        <f>951+48.99</f>
        <v>999.99</v>
      </c>
      <c r="F22" s="82">
        <f>938+48.99</f>
        <v>986.99</v>
      </c>
      <c r="G22" s="80">
        <f>F22-E22</f>
        <v>-13</v>
      </c>
      <c r="H22" s="92">
        <f>F22/E22*100</f>
        <v>98.699986999870006</v>
      </c>
      <c r="I22" s="51"/>
      <c r="J22" s="98"/>
    </row>
    <row r="23" spans="1:10" s="44" customFormat="1" ht="14.25" customHeight="1" x14ac:dyDescent="0.25">
      <c r="A23" s="97">
        <v>11</v>
      </c>
      <c r="B23" s="51" t="s">
        <v>40</v>
      </c>
      <c r="C23" s="82">
        <v>0</v>
      </c>
      <c r="D23" s="81">
        <v>0</v>
      </c>
      <c r="E23" s="81">
        <v>0</v>
      </c>
      <c r="F23" s="82">
        <v>0</v>
      </c>
      <c r="G23" s="80">
        <f t="shared" ref="G23:G26" si="6">F23-E23</f>
        <v>0</v>
      </c>
      <c r="H23" s="92"/>
      <c r="I23" s="51"/>
      <c r="J23" s="98"/>
    </row>
    <row r="24" spans="1:10" s="44" customFormat="1" ht="14.25" customHeight="1" x14ac:dyDescent="0.25">
      <c r="A24" s="86">
        <v>12</v>
      </c>
      <c r="B24" s="51" t="s">
        <v>41</v>
      </c>
      <c r="C24" s="82">
        <v>0</v>
      </c>
      <c r="D24" s="81">
        <v>0</v>
      </c>
      <c r="E24" s="81">
        <v>0</v>
      </c>
      <c r="F24" s="82">
        <v>0</v>
      </c>
      <c r="G24" s="80">
        <f t="shared" si="6"/>
        <v>0</v>
      </c>
      <c r="H24" s="92"/>
      <c r="I24" s="83"/>
      <c r="J24" s="98"/>
    </row>
    <row r="25" spans="1:10" s="44" customFormat="1" ht="14.25" customHeight="1" x14ac:dyDescent="0.25">
      <c r="A25" s="97">
        <v>13</v>
      </c>
      <c r="B25" s="51" t="s">
        <v>42</v>
      </c>
      <c r="C25" s="82">
        <v>0</v>
      </c>
      <c r="D25" s="81">
        <v>0</v>
      </c>
      <c r="E25" s="81">
        <v>0</v>
      </c>
      <c r="F25" s="82">
        <v>0</v>
      </c>
      <c r="G25" s="80">
        <f t="shared" si="6"/>
        <v>0</v>
      </c>
      <c r="H25" s="92"/>
      <c r="I25" s="83"/>
      <c r="J25" s="98"/>
    </row>
    <row r="26" spans="1:10" s="44" customFormat="1" ht="28.5" customHeight="1" x14ac:dyDescent="0.25">
      <c r="A26" s="86">
        <v>14</v>
      </c>
      <c r="B26" s="69" t="s">
        <v>104</v>
      </c>
      <c r="C26" s="80">
        <f>C28+C29+C30+C31</f>
        <v>200</v>
      </c>
      <c r="D26" s="80">
        <f>D28+D29+D30+D31</f>
        <v>0</v>
      </c>
      <c r="E26" s="80">
        <f>E28+E29+E30+E31</f>
        <v>0</v>
      </c>
      <c r="F26" s="80">
        <f>F28+F29+F30+F31</f>
        <v>0</v>
      </c>
      <c r="G26" s="80">
        <f t="shared" si="6"/>
        <v>0</v>
      </c>
      <c r="H26" s="92"/>
      <c r="I26" s="83"/>
      <c r="J26" s="98"/>
    </row>
    <row r="27" spans="1:10" s="44" customFormat="1" ht="14.25" customHeight="1" x14ac:dyDescent="0.25">
      <c r="A27" s="97">
        <v>15</v>
      </c>
      <c r="B27" s="51" t="s">
        <v>38</v>
      </c>
      <c r="C27" s="184"/>
      <c r="D27" s="185"/>
      <c r="E27" s="185"/>
      <c r="F27" s="185"/>
      <c r="G27" s="185"/>
      <c r="H27" s="185"/>
      <c r="I27" s="186"/>
      <c r="J27" s="98"/>
    </row>
    <row r="28" spans="1:10" s="44" customFormat="1" ht="14.25" customHeight="1" x14ac:dyDescent="0.25">
      <c r="A28" s="86">
        <v>16</v>
      </c>
      <c r="B28" s="51" t="s">
        <v>39</v>
      </c>
      <c r="C28" s="82">
        <v>200</v>
      </c>
      <c r="D28" s="82">
        <v>0</v>
      </c>
      <c r="E28" s="82">
        <v>0</v>
      </c>
      <c r="F28" s="82">
        <v>0</v>
      </c>
      <c r="G28" s="82">
        <f>F28-E28</f>
        <v>0</v>
      </c>
      <c r="H28" s="94">
        <v>0</v>
      </c>
      <c r="I28" s="51"/>
      <c r="J28" s="98"/>
    </row>
    <row r="29" spans="1:10" s="44" customFormat="1" ht="14.25" customHeight="1" x14ac:dyDescent="0.25">
      <c r="A29" s="97">
        <v>17</v>
      </c>
      <c r="B29" s="51" t="s">
        <v>40</v>
      </c>
      <c r="C29" s="82">
        <v>0</v>
      </c>
      <c r="D29" s="82">
        <v>0</v>
      </c>
      <c r="E29" s="82">
        <v>0</v>
      </c>
      <c r="F29" s="82">
        <v>0</v>
      </c>
      <c r="G29" s="82">
        <f t="shared" ref="G29:G31" si="7">F29-E29</f>
        <v>0</v>
      </c>
      <c r="H29" s="94">
        <v>0</v>
      </c>
      <c r="I29" s="51"/>
      <c r="J29" s="98"/>
    </row>
    <row r="30" spans="1:10" s="44" customFormat="1" ht="14.25" customHeight="1" x14ac:dyDescent="0.25">
      <c r="A30" s="86">
        <v>18</v>
      </c>
      <c r="B30" s="51" t="s">
        <v>41</v>
      </c>
      <c r="C30" s="82">
        <v>0</v>
      </c>
      <c r="D30" s="82">
        <v>0</v>
      </c>
      <c r="E30" s="82">
        <v>0</v>
      </c>
      <c r="F30" s="82">
        <v>0</v>
      </c>
      <c r="G30" s="82">
        <f t="shared" si="7"/>
        <v>0</v>
      </c>
      <c r="H30" s="94">
        <v>0</v>
      </c>
      <c r="I30" s="83"/>
      <c r="J30" s="98"/>
    </row>
    <row r="31" spans="1:10" s="44" customFormat="1" ht="16.5" customHeight="1" x14ac:dyDescent="0.25">
      <c r="A31" s="97">
        <v>19</v>
      </c>
      <c r="B31" s="51" t="s">
        <v>42</v>
      </c>
      <c r="C31" s="82">
        <v>0</v>
      </c>
      <c r="D31" s="82">
        <v>0</v>
      </c>
      <c r="E31" s="82">
        <v>0</v>
      </c>
      <c r="F31" s="82">
        <v>0</v>
      </c>
      <c r="G31" s="82">
        <f t="shared" si="7"/>
        <v>0</v>
      </c>
      <c r="H31" s="94">
        <v>0</v>
      </c>
      <c r="I31" s="83"/>
      <c r="J31" s="98"/>
    </row>
    <row r="32" spans="1:10" s="44" customFormat="1" ht="37.15" customHeight="1" x14ac:dyDescent="0.25">
      <c r="A32" s="86">
        <v>20</v>
      </c>
      <c r="B32" s="69" t="s">
        <v>97</v>
      </c>
      <c r="C32" s="80">
        <f>C34+C35+C36+C38</f>
        <v>50</v>
      </c>
      <c r="D32" s="80">
        <f>D34+D35+D36+D38+D37</f>
        <v>484.68</v>
      </c>
      <c r="E32" s="80">
        <f>E34+E35+E36+E38+E37</f>
        <v>484.68</v>
      </c>
      <c r="F32" s="80">
        <f>F34+F35+F36+F38+F37</f>
        <v>484.68</v>
      </c>
      <c r="G32" s="80">
        <f>F32-E32</f>
        <v>0</v>
      </c>
      <c r="H32" s="92">
        <f>F32/E32*100</f>
        <v>100</v>
      </c>
      <c r="I32" s="93"/>
      <c r="J32" s="98"/>
    </row>
    <row r="33" spans="1:11" s="44" customFormat="1" ht="16.5" customHeight="1" x14ac:dyDescent="0.25">
      <c r="A33" s="97">
        <v>21</v>
      </c>
      <c r="B33" s="51" t="s">
        <v>38</v>
      </c>
      <c r="C33" s="184"/>
      <c r="D33" s="185"/>
      <c r="E33" s="185"/>
      <c r="F33" s="185"/>
      <c r="G33" s="185"/>
      <c r="H33" s="185"/>
      <c r="I33" s="186"/>
      <c r="J33" s="98"/>
    </row>
    <row r="34" spans="1:11" s="44" customFormat="1" ht="16.5" customHeight="1" x14ac:dyDescent="0.25">
      <c r="A34" s="86">
        <v>22</v>
      </c>
      <c r="B34" s="51" t="s">
        <v>39</v>
      </c>
      <c r="C34" s="82">
        <v>50</v>
      </c>
      <c r="D34" s="82">
        <v>50</v>
      </c>
      <c r="E34" s="82">
        <v>50</v>
      </c>
      <c r="F34" s="82">
        <v>50</v>
      </c>
      <c r="G34" s="80">
        <f>F34-E34</f>
        <v>0</v>
      </c>
      <c r="H34" s="92">
        <f>F34/E34*100</f>
        <v>100</v>
      </c>
      <c r="I34" s="51"/>
      <c r="J34" s="98"/>
    </row>
    <row r="35" spans="1:11" s="44" customFormat="1" ht="16.5" customHeight="1" x14ac:dyDescent="0.25">
      <c r="A35" s="97">
        <v>23</v>
      </c>
      <c r="B35" s="51" t="s">
        <v>40</v>
      </c>
      <c r="C35" s="82">
        <v>0</v>
      </c>
      <c r="D35" s="82">
        <f>200+234.68</f>
        <v>434.68</v>
      </c>
      <c r="E35" s="82">
        <f t="shared" ref="E35:F35" si="8">200+234.68</f>
        <v>434.68</v>
      </c>
      <c r="F35" s="82">
        <f t="shared" si="8"/>
        <v>434.68</v>
      </c>
      <c r="G35" s="80">
        <f>F35-E35</f>
        <v>0</v>
      </c>
      <c r="H35" s="92">
        <f>F35/E35*100</f>
        <v>100</v>
      </c>
      <c r="I35" s="51"/>
      <c r="J35" s="98"/>
    </row>
    <row r="36" spans="1:11" ht="13.5" customHeight="1" x14ac:dyDescent="0.25">
      <c r="A36" s="86">
        <v>24</v>
      </c>
      <c r="B36" s="51" t="s">
        <v>41</v>
      </c>
      <c r="C36" s="82"/>
      <c r="D36" s="82"/>
      <c r="E36" s="52"/>
      <c r="F36" s="82"/>
      <c r="G36" s="82"/>
      <c r="H36" s="94"/>
      <c r="I36" s="83"/>
      <c r="J36" s="99"/>
    </row>
    <row r="37" spans="1:11" ht="13.5" customHeight="1" x14ac:dyDescent="0.25">
      <c r="A37" s="97">
        <v>25</v>
      </c>
      <c r="B37" s="100" t="s">
        <v>79</v>
      </c>
      <c r="C37" s="82"/>
      <c r="D37" s="82"/>
      <c r="E37" s="52"/>
      <c r="F37" s="82"/>
      <c r="G37" s="82"/>
      <c r="H37" s="94"/>
      <c r="I37" s="83"/>
      <c r="J37" s="99"/>
    </row>
    <row r="38" spans="1:11" ht="13.5" customHeight="1" x14ac:dyDescent="0.25">
      <c r="A38" s="86">
        <v>26</v>
      </c>
      <c r="B38" s="51" t="s">
        <v>80</v>
      </c>
      <c r="C38" s="82">
        <v>0</v>
      </c>
      <c r="D38" s="82">
        <v>0</v>
      </c>
      <c r="E38" s="82">
        <v>0</v>
      </c>
      <c r="F38" s="82">
        <v>0</v>
      </c>
      <c r="G38" s="82">
        <f>F38-E38</f>
        <v>0</v>
      </c>
      <c r="H38" s="94">
        <v>0</v>
      </c>
      <c r="I38" s="83"/>
      <c r="J38" s="99"/>
    </row>
    <row r="39" spans="1:11" ht="53.25" customHeight="1" x14ac:dyDescent="0.25">
      <c r="A39" s="170" t="str">
        <f>Прил.1!$A$31</f>
        <v>Начальник отдела-центра муниципального управления-проектного офиса Администрации города Минусинска                                          Е.Е Анджан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35.25" customHeight="1" x14ac:dyDescent="0.25">
      <c r="A40" s="171"/>
      <c r="B40" s="171"/>
      <c r="C40" s="49"/>
      <c r="D40" s="49"/>
      <c r="E40" s="49"/>
      <c r="F40" s="49"/>
      <c r="G40" s="49"/>
      <c r="H40" s="49"/>
      <c r="I40" s="49"/>
      <c r="J40" s="49"/>
    </row>
    <row r="41" spans="1:11" ht="87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17">
    <mergeCell ref="C21:I21"/>
    <mergeCell ref="C27:I27"/>
    <mergeCell ref="A40:B40"/>
    <mergeCell ref="C14:I14"/>
    <mergeCell ref="C33:I33"/>
    <mergeCell ref="A39:K39"/>
    <mergeCell ref="A4:I4"/>
    <mergeCell ref="A5:I5"/>
    <mergeCell ref="A6:I6"/>
    <mergeCell ref="A7:I7"/>
    <mergeCell ref="A9:A11"/>
    <mergeCell ref="B9:B11"/>
    <mergeCell ref="C9:F9"/>
    <mergeCell ref="G9:G11"/>
    <mergeCell ref="H9:H11"/>
    <mergeCell ref="I9:I11"/>
    <mergeCell ref="C10:F10"/>
  </mergeCells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24"/>
  <sheetViews>
    <sheetView workbookViewId="0">
      <selection activeCell="R12" sqref="R12"/>
    </sheetView>
  </sheetViews>
  <sheetFormatPr defaultRowHeight="15" x14ac:dyDescent="0.25"/>
  <cols>
    <col min="1" max="1" width="5.7109375" customWidth="1"/>
    <col min="2" max="2" width="24.42578125" customWidth="1"/>
    <col min="3" max="3" width="9.28515625" customWidth="1"/>
    <col min="4" max="4" width="10.140625" customWidth="1"/>
    <col min="5" max="5" width="10.28515625" customWidth="1"/>
  </cols>
  <sheetData>
    <row r="1" spans="1:17" x14ac:dyDescent="0.25">
      <c r="P1" s="15"/>
    </row>
    <row r="2" spans="1:17" x14ac:dyDescent="0.25">
      <c r="P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33" customFormat="1" ht="15.75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s="33" customFormat="1" ht="15.75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s="33" customFormat="1" ht="15.75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33" customFormat="1" ht="15.75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s="40" customFormat="1" ht="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40" customFormat="1" ht="12" x14ac:dyDescent="0.2">
      <c r="A11" s="191"/>
      <c r="B11" s="191"/>
      <c r="C11" s="187"/>
      <c r="D11" s="188"/>
      <c r="E11" s="188"/>
      <c r="F11" s="188"/>
      <c r="G11" s="188"/>
      <c r="H11" s="187"/>
      <c r="I11" s="188"/>
      <c r="J11" s="188"/>
      <c r="K11" s="188"/>
      <c r="L11" s="188"/>
      <c r="M11" s="187"/>
      <c r="N11" s="188"/>
      <c r="O11" s="188"/>
      <c r="P11" s="188"/>
      <c r="Q11" s="188"/>
    </row>
    <row r="12" spans="1:17" s="40" customFormat="1" ht="12" x14ac:dyDescent="0.2">
      <c r="A12" s="192"/>
      <c r="B12" s="192"/>
      <c r="C12" s="187"/>
      <c r="D12" s="188"/>
      <c r="E12" s="188"/>
      <c r="F12" s="188"/>
      <c r="G12" s="188"/>
      <c r="H12" s="187"/>
      <c r="I12" s="188"/>
      <c r="J12" s="188"/>
      <c r="K12" s="188"/>
      <c r="L12" s="188"/>
      <c r="M12" s="187"/>
      <c r="N12" s="188"/>
      <c r="O12" s="188"/>
      <c r="P12" s="188"/>
      <c r="Q12" s="188"/>
    </row>
    <row r="13" spans="1:17" s="40" customFormat="1" ht="12" x14ac:dyDescent="0.2">
      <c r="A13" s="193"/>
      <c r="B13" s="193"/>
      <c r="C13" s="188"/>
      <c r="D13" s="41"/>
      <c r="E13" s="41"/>
      <c r="F13" s="41"/>
      <c r="G13" s="41"/>
      <c r="H13" s="188"/>
      <c r="I13" s="41"/>
      <c r="J13" s="41"/>
      <c r="K13" s="41"/>
      <c r="L13" s="41"/>
      <c r="M13" s="188"/>
      <c r="N13" s="41"/>
      <c r="O13" s="41"/>
      <c r="P13" s="41"/>
      <c r="Q13" s="41"/>
    </row>
    <row r="14" spans="1:17" s="40" customFormat="1" ht="12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40" customFormat="1" ht="45.75" customHeight="1" x14ac:dyDescent="0.2">
      <c r="A15" s="11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37"/>
      <c r="P15" s="37"/>
      <c r="Q15" s="37"/>
    </row>
    <row r="16" spans="1:17" s="40" customFormat="1" ht="45.75" customHeight="1" x14ac:dyDescent="0.2">
      <c r="A16" s="10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7"/>
      <c r="O16" s="37"/>
      <c r="P16" s="37"/>
      <c r="Q16" s="37"/>
    </row>
    <row r="17" spans="1:17" s="40" customFormat="1" ht="85.5" customHeight="1" x14ac:dyDescent="0.2">
      <c r="A17" s="102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40" customFormat="1" ht="12" x14ac:dyDescent="0.2">
      <c r="A18" s="11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7"/>
      <c r="N18" s="37"/>
      <c r="O18" s="37"/>
      <c r="P18" s="37"/>
      <c r="Q18" s="37"/>
    </row>
    <row r="19" spans="1:17" ht="15.75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x14ac:dyDescent="0.25">
      <c r="A20" s="2"/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x14ac:dyDescent="0.25">
      <c r="A21" s="128"/>
      <c r="B21" s="189"/>
      <c r="C21" s="189"/>
      <c r="D21" s="189"/>
      <c r="E21" s="189"/>
      <c r="F21" s="189"/>
      <c r="G21" s="18"/>
      <c r="H21" s="6"/>
      <c r="I21" s="20"/>
      <c r="J21" s="5"/>
      <c r="K21" s="2"/>
      <c r="L21" s="2"/>
      <c r="M21" s="2"/>
      <c r="N21" s="2"/>
      <c r="O21" s="2"/>
      <c r="P21" s="2"/>
      <c r="Q21" s="14"/>
    </row>
    <row r="22" spans="1:17" ht="15.75" x14ac:dyDescent="0.25">
      <c r="A22" s="20"/>
      <c r="B22" s="21"/>
      <c r="C22" s="21"/>
      <c r="D22" s="21"/>
      <c r="E22" s="21"/>
      <c r="F22" s="21"/>
      <c r="G22" s="23"/>
      <c r="H22" s="24"/>
      <c r="I22" s="20"/>
      <c r="J22" s="5"/>
      <c r="K22" s="2"/>
      <c r="L22" s="2"/>
      <c r="M22" s="2"/>
      <c r="N22" s="2"/>
      <c r="O22" s="2"/>
      <c r="P22" s="2"/>
      <c r="Q22" s="14"/>
    </row>
    <row r="23" spans="1:17" x14ac:dyDescent="0.25">
      <c r="A23" s="142"/>
      <c r="B23" s="142"/>
      <c r="C23" s="189"/>
      <c r="D23" s="189"/>
      <c r="E23" s="189"/>
      <c r="F23" s="2"/>
      <c r="G23" s="2"/>
      <c r="H23" s="2"/>
      <c r="I23" s="2"/>
      <c r="J23" s="2"/>
      <c r="K23" s="2"/>
      <c r="L23" s="2"/>
      <c r="M23" s="2"/>
      <c r="N23" s="2"/>
      <c r="O23" s="14"/>
      <c r="P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7">
    <mergeCell ref="I12:L12"/>
    <mergeCell ref="M12:M13"/>
    <mergeCell ref="A23:E23"/>
    <mergeCell ref="N12:Q12"/>
    <mergeCell ref="A21:F21"/>
    <mergeCell ref="A6:Q6"/>
    <mergeCell ref="A7:Q7"/>
    <mergeCell ref="A8:Q8"/>
    <mergeCell ref="A9:Q9"/>
    <mergeCell ref="A11:A13"/>
    <mergeCell ref="B11:B13"/>
    <mergeCell ref="C11:G11"/>
    <mergeCell ref="H11:L11"/>
    <mergeCell ref="M11:Q11"/>
    <mergeCell ref="C12:C13"/>
    <mergeCell ref="D12:G12"/>
    <mergeCell ref="H12:H13"/>
  </mergeCells>
  <pageMargins left="0.7" right="0.7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7"/>
  <sheetViews>
    <sheetView tabSelected="1" topLeftCell="A7" zoomScale="80" zoomScaleNormal="80" workbookViewId="0">
      <selection activeCell="G15" sqref="G15"/>
    </sheetView>
  </sheetViews>
  <sheetFormatPr defaultRowHeight="15" x14ac:dyDescent="0.25"/>
  <cols>
    <col min="1" max="1" width="5.42578125" customWidth="1"/>
    <col min="2" max="2" width="42.7109375" customWidth="1"/>
    <col min="3" max="3" width="16.28515625" customWidth="1"/>
    <col min="8" max="9" width="14" customWidth="1"/>
    <col min="10" max="10" width="15.140625" customWidth="1"/>
  </cols>
  <sheetData>
    <row r="1" spans="1:10" x14ac:dyDescent="0.25">
      <c r="H1" s="1" t="s">
        <v>43</v>
      </c>
      <c r="J1" s="1"/>
    </row>
    <row r="2" spans="1:10" x14ac:dyDescent="0.25">
      <c r="H2" s="1" t="s">
        <v>1</v>
      </c>
      <c r="J2" s="1"/>
    </row>
    <row r="3" spans="1:10" x14ac:dyDescent="0.25">
      <c r="A3" s="2"/>
      <c r="B3" s="2"/>
      <c r="C3" s="2"/>
      <c r="D3" s="2"/>
      <c r="E3" s="2"/>
      <c r="F3" s="2"/>
      <c r="G3" s="2"/>
      <c r="H3" s="1" t="s">
        <v>2</v>
      </c>
      <c r="J3" s="1"/>
    </row>
    <row r="4" spans="1:10" ht="18.75" x14ac:dyDescent="0.3">
      <c r="A4" s="194" t="s">
        <v>3</v>
      </c>
      <c r="B4" s="194"/>
      <c r="C4" s="194"/>
      <c r="D4" s="194"/>
      <c r="E4" s="194"/>
      <c r="F4" s="194"/>
      <c r="G4" s="194"/>
      <c r="H4" s="194"/>
      <c r="I4" s="194"/>
      <c r="J4" s="2"/>
    </row>
    <row r="5" spans="1:10" ht="18.75" x14ac:dyDescent="0.3">
      <c r="A5" s="194" t="s">
        <v>58</v>
      </c>
      <c r="B5" s="194"/>
      <c r="C5" s="194"/>
      <c r="D5" s="194"/>
      <c r="E5" s="194"/>
      <c r="F5" s="194"/>
      <c r="G5" s="194"/>
      <c r="H5" s="194"/>
      <c r="I5" s="194"/>
      <c r="J5" s="2" t="s">
        <v>44</v>
      </c>
    </row>
    <row r="6" spans="1:10" ht="18.75" x14ac:dyDescent="0.3">
      <c r="A6" s="194" t="s">
        <v>106</v>
      </c>
      <c r="B6" s="194"/>
      <c r="C6" s="194"/>
      <c r="D6" s="194"/>
      <c r="E6" s="194"/>
      <c r="F6" s="194"/>
      <c r="G6" s="194"/>
      <c r="H6" s="194"/>
      <c r="I6" s="194"/>
      <c r="J6" s="2"/>
    </row>
    <row r="7" spans="1:10" ht="18.75" x14ac:dyDescent="0.3">
      <c r="A7" s="195"/>
      <c r="B7" s="132"/>
      <c r="C7" s="132"/>
      <c r="D7" s="132"/>
      <c r="E7" s="132"/>
      <c r="F7" s="132"/>
      <c r="G7" s="132"/>
      <c r="H7" s="132"/>
      <c r="I7" s="13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7"/>
      <c r="J8" s="2"/>
    </row>
    <row r="9" spans="1:10" x14ac:dyDescent="0.25">
      <c r="A9" s="196" t="s">
        <v>4</v>
      </c>
      <c r="B9" s="198" t="s">
        <v>45</v>
      </c>
      <c r="C9" s="198" t="s">
        <v>46</v>
      </c>
      <c r="D9" s="198" t="s">
        <v>47</v>
      </c>
      <c r="E9" s="198"/>
      <c r="F9" s="198" t="s">
        <v>48</v>
      </c>
      <c r="G9" s="198"/>
      <c r="H9" s="198" t="s">
        <v>49</v>
      </c>
      <c r="I9" s="198"/>
      <c r="J9" s="196" t="s">
        <v>50</v>
      </c>
    </row>
    <row r="10" spans="1:10" ht="48.75" customHeight="1" x14ac:dyDescent="0.25">
      <c r="A10" s="197"/>
      <c r="B10" s="198"/>
      <c r="C10" s="198"/>
      <c r="D10" s="3" t="s">
        <v>51</v>
      </c>
      <c r="E10" s="3" t="s">
        <v>52</v>
      </c>
      <c r="F10" s="3" t="s">
        <v>51</v>
      </c>
      <c r="G10" s="3" t="s">
        <v>52</v>
      </c>
      <c r="H10" s="3" t="s">
        <v>53</v>
      </c>
      <c r="I10" s="3" t="s">
        <v>54</v>
      </c>
      <c r="J10" s="197"/>
    </row>
    <row r="11" spans="1:10" x14ac:dyDescent="0.25">
      <c r="A11" s="8">
        <v>1</v>
      </c>
      <c r="B11" s="9">
        <v>2</v>
      </c>
      <c r="C11" s="10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8">
        <v>10</v>
      </c>
    </row>
    <row r="12" spans="1:10" ht="21" customHeight="1" x14ac:dyDescent="0.25">
      <c r="A12" s="12">
        <v>1</v>
      </c>
      <c r="B12" s="199" t="s">
        <v>107</v>
      </c>
      <c r="C12" s="200"/>
      <c r="D12" s="200"/>
      <c r="E12" s="200"/>
      <c r="F12" s="200"/>
      <c r="G12" s="200"/>
      <c r="H12" s="200"/>
      <c r="I12" s="200"/>
      <c r="J12" s="201"/>
    </row>
    <row r="13" spans="1:10" ht="93.75" customHeight="1" x14ac:dyDescent="0.25">
      <c r="A13" s="13" t="s">
        <v>59</v>
      </c>
      <c r="B13" s="62" t="s">
        <v>94</v>
      </c>
      <c r="C13" s="29" t="s">
        <v>26</v>
      </c>
      <c r="D13" s="13" t="s">
        <v>134</v>
      </c>
      <c r="E13" s="13" t="s">
        <v>134</v>
      </c>
      <c r="F13" s="13" t="s">
        <v>134</v>
      </c>
      <c r="G13" s="13" t="s">
        <v>134</v>
      </c>
      <c r="H13" s="53" t="s">
        <v>133</v>
      </c>
      <c r="I13" s="53" t="s">
        <v>133</v>
      </c>
      <c r="J13" s="54"/>
    </row>
    <row r="14" spans="1:10" ht="20.25" customHeight="1" x14ac:dyDescent="0.25">
      <c r="A14" s="13" t="s">
        <v>75</v>
      </c>
      <c r="B14" s="205" t="s">
        <v>109</v>
      </c>
      <c r="C14" s="206"/>
      <c r="D14" s="206"/>
      <c r="E14" s="206"/>
      <c r="F14" s="206"/>
      <c r="G14" s="206"/>
      <c r="H14" s="206"/>
      <c r="I14" s="206"/>
      <c r="J14" s="207"/>
    </row>
    <row r="15" spans="1:10" ht="81.75" customHeight="1" x14ac:dyDescent="0.25">
      <c r="A15" s="13" t="s">
        <v>73</v>
      </c>
      <c r="B15" s="51" t="s">
        <v>95</v>
      </c>
      <c r="C15" s="110" t="s">
        <v>26</v>
      </c>
      <c r="D15" s="13" t="s">
        <v>134</v>
      </c>
      <c r="E15" s="13" t="s">
        <v>134</v>
      </c>
      <c r="F15" s="13" t="s">
        <v>134</v>
      </c>
      <c r="G15" s="13" t="s">
        <v>134</v>
      </c>
      <c r="H15" s="35" t="s">
        <v>137</v>
      </c>
      <c r="I15" s="35" t="s">
        <v>138</v>
      </c>
      <c r="J15" s="111" t="s">
        <v>110</v>
      </c>
    </row>
    <row r="16" spans="1:10" ht="106.9" customHeight="1" x14ac:dyDescent="0.25">
      <c r="A16" s="13" t="s">
        <v>74</v>
      </c>
      <c r="B16" s="106" t="s">
        <v>96</v>
      </c>
      <c r="C16" s="110" t="s">
        <v>26</v>
      </c>
      <c r="D16" s="13" t="s">
        <v>134</v>
      </c>
      <c r="E16" s="13" t="s">
        <v>134</v>
      </c>
      <c r="F16" s="13" t="s">
        <v>134</v>
      </c>
      <c r="G16" s="13" t="s">
        <v>134</v>
      </c>
      <c r="H16" s="126" t="s">
        <v>135</v>
      </c>
      <c r="I16" s="126" t="s">
        <v>136</v>
      </c>
      <c r="J16" s="112"/>
    </row>
    <row r="17" spans="1:11" ht="106.9" customHeight="1" x14ac:dyDescent="0.25">
      <c r="A17" s="13" t="s">
        <v>145</v>
      </c>
      <c r="B17" s="51" t="s">
        <v>144</v>
      </c>
      <c r="C17" s="110" t="s">
        <v>26</v>
      </c>
      <c r="D17" s="13" t="s">
        <v>134</v>
      </c>
      <c r="E17" s="13" t="s">
        <v>134</v>
      </c>
      <c r="F17" s="13" t="s">
        <v>134</v>
      </c>
      <c r="G17" s="13" t="s">
        <v>134</v>
      </c>
      <c r="H17" s="126" t="s">
        <v>146</v>
      </c>
      <c r="I17" s="126" t="s">
        <v>146</v>
      </c>
      <c r="J17" s="208"/>
    </row>
    <row r="18" spans="1:11" ht="21" customHeight="1" x14ac:dyDescent="0.25">
      <c r="A18" s="19">
        <v>3</v>
      </c>
      <c r="B18" s="202" t="s">
        <v>108</v>
      </c>
      <c r="C18" s="203"/>
      <c r="D18" s="203"/>
      <c r="E18" s="203"/>
      <c r="F18" s="203"/>
      <c r="G18" s="203"/>
      <c r="H18" s="203"/>
      <c r="I18" s="203"/>
      <c r="J18" s="204"/>
    </row>
    <row r="19" spans="1:11" ht="111.6" customHeight="1" x14ac:dyDescent="0.25">
      <c r="A19" s="13" t="s">
        <v>71</v>
      </c>
      <c r="B19" s="22" t="s">
        <v>152</v>
      </c>
      <c r="C19" s="27" t="s">
        <v>26</v>
      </c>
      <c r="D19" s="13" t="s">
        <v>134</v>
      </c>
      <c r="E19" s="13" t="s">
        <v>134</v>
      </c>
      <c r="F19" s="13" t="s">
        <v>134</v>
      </c>
      <c r="G19" s="13" t="s">
        <v>134</v>
      </c>
      <c r="H19" s="35" t="s">
        <v>153</v>
      </c>
      <c r="I19" s="35" t="s">
        <v>153</v>
      </c>
      <c r="J19" s="111" t="s">
        <v>110</v>
      </c>
    </row>
    <row r="20" spans="1:11" ht="152.25" customHeight="1" x14ac:dyDescent="0.25">
      <c r="A20" s="214" t="s">
        <v>148</v>
      </c>
      <c r="B20" s="213" t="s">
        <v>147</v>
      </c>
      <c r="C20" s="127" t="s">
        <v>26</v>
      </c>
      <c r="D20" s="13" t="s">
        <v>134</v>
      </c>
      <c r="E20" s="13" t="s">
        <v>134</v>
      </c>
      <c r="F20" s="13" t="s">
        <v>134</v>
      </c>
      <c r="G20" s="13" t="s">
        <v>134</v>
      </c>
      <c r="H20" s="210" t="s">
        <v>149</v>
      </c>
      <c r="I20" s="210" t="s">
        <v>149</v>
      </c>
      <c r="J20" s="209"/>
    </row>
    <row r="21" spans="1:11" ht="147" customHeight="1" x14ac:dyDescent="0.25">
      <c r="A21" s="214" t="s">
        <v>151</v>
      </c>
      <c r="B21" s="213" t="s">
        <v>150</v>
      </c>
      <c r="C21" s="127" t="s">
        <v>26</v>
      </c>
      <c r="D21" s="211" t="s">
        <v>134</v>
      </c>
      <c r="E21" s="211" t="s">
        <v>134</v>
      </c>
      <c r="F21" s="211" t="s">
        <v>134</v>
      </c>
      <c r="G21" s="211" t="s">
        <v>134</v>
      </c>
      <c r="H21" s="210" t="s">
        <v>154</v>
      </c>
      <c r="I21" s="210" t="s">
        <v>154</v>
      </c>
      <c r="J21" s="212"/>
    </row>
    <row r="22" spans="1:11" ht="160.5" customHeight="1" x14ac:dyDescent="0.25">
      <c r="A22" s="214" t="s">
        <v>155</v>
      </c>
      <c r="B22" s="213" t="s">
        <v>156</v>
      </c>
      <c r="C22" s="127" t="s">
        <v>26</v>
      </c>
      <c r="D22" s="211" t="s">
        <v>134</v>
      </c>
      <c r="E22" s="211" t="s">
        <v>134</v>
      </c>
      <c r="F22" s="211" t="s">
        <v>134</v>
      </c>
      <c r="G22" s="211" t="s">
        <v>134</v>
      </c>
      <c r="H22" s="210" t="s">
        <v>157</v>
      </c>
      <c r="I22" s="210" t="s">
        <v>157</v>
      </c>
      <c r="J22" s="212"/>
    </row>
    <row r="23" spans="1:11" ht="30.75" customHeight="1" x14ac:dyDescent="0.25">
      <c r="A23" s="215"/>
      <c r="B23" s="216"/>
      <c r="C23" s="216"/>
      <c r="D23" s="216"/>
      <c r="E23" s="216"/>
      <c r="F23" s="216"/>
      <c r="G23" s="216"/>
      <c r="H23" s="216"/>
      <c r="I23" s="217"/>
      <c r="J23" s="217"/>
    </row>
    <row r="24" spans="1:11" ht="15.6" customHeight="1" x14ac:dyDescent="0.25">
      <c r="A24" s="170" t="str">
        <f>Прил.1!$A$31</f>
        <v>Начальник отдела-центра муниципального управления-проектного офиса Администрации города Минусинска                                          Е.Е Анджан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15.75" x14ac:dyDescent="0.25">
      <c r="A25" s="20"/>
      <c r="B25" s="21"/>
      <c r="C25" s="21"/>
      <c r="D25" s="25"/>
      <c r="E25" s="24"/>
      <c r="F25" s="20"/>
      <c r="I25" s="20"/>
      <c r="J25" s="5"/>
    </row>
    <row r="26" spans="1:11" x14ac:dyDescent="0.25">
      <c r="A26" s="142"/>
      <c r="B26" s="142"/>
      <c r="C26" s="2"/>
      <c r="D26" s="2"/>
      <c r="E26" s="2"/>
      <c r="F26" s="2"/>
      <c r="G26" s="2"/>
      <c r="H26" s="2"/>
      <c r="I26" s="2"/>
      <c r="J26" s="2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6">
    <mergeCell ref="J9:J10"/>
    <mergeCell ref="B12:J12"/>
    <mergeCell ref="B18:J18"/>
    <mergeCell ref="A26:B26"/>
    <mergeCell ref="B14:J14"/>
    <mergeCell ref="A24:K24"/>
    <mergeCell ref="A4:I4"/>
    <mergeCell ref="A5:I5"/>
    <mergeCell ref="A6:I6"/>
    <mergeCell ref="A7:I7"/>
    <mergeCell ref="A9:A10"/>
    <mergeCell ref="B9:B10"/>
    <mergeCell ref="C9:C10"/>
    <mergeCell ref="D9:E9"/>
    <mergeCell ref="F9:G9"/>
    <mergeCell ref="H9:I9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Прил.1</vt:lpstr>
      <vt:lpstr>Прил. 2</vt:lpstr>
      <vt:lpstr>Прил. 3</vt:lpstr>
      <vt:lpstr>Прил. 4</vt:lpstr>
      <vt:lpstr>Прил. 5 (год)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2022-03-03T10:21:19Z</dcterms:modified>
</cp:coreProperties>
</file>