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<sst xmlns="http://schemas.openxmlformats.org/spreadsheetml/2006/main" count="115" uniqueCount="92">
  <si>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</si>
  <si>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</si>
  <si>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</si>
  <si>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</si>
  <si>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</si>
  <si>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</si>
  <si>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</si>
  <si>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</si>
  <si>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</si>
  <si>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</si>
  <si>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</si>
  <si>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</si>
  <si>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</si>
  <si>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</si>
  <si>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</si>
  <si>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</si>
  <si>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</si>
  <si>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</si>
  <si>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</si>
  <si>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</si>
  <si>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</si>
  <si>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</si>
  <si>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</si>
  <si>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</si>
  <si>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</si>
  <si>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</si>
  <si>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</si>
  <si>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</si>
  <si>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</si>
  <si>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</si>
  <si>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</si>
  <si>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</si>
  <si>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</si>
  <si>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</si>
  <si>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</si>
  <si>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</si>
  <si>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</si>
  <si>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</si>
  <si>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</si>
  <si>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</si>
  <si>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</si>
  <si>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</si>
  <si>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</si>
  <si>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</si>
  <si>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</si>
  <si>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</si>
  <si>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</si>
  <si>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</si>
  <si>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</si>
  <si>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</si>
  <si>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</si>
  <si>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</si>
  <si>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</si>
  <si>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</si>
  <si>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</si>
  <si>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</si>
  <si>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</si>
  <si>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</si>
  <si>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</si>
  <si>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</si>
  <si>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</si>
  <si>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</si>
  <si>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</si>
  <si>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</si>
  <si>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</si>
  <si>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</si>
  <si>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</si>
  <si>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</si>
  <si>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</si>
  <si>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</si>
  <si>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</si>
  <si>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</si>
  <si>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</si>
  <si>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 xml:space="preserve">                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</si>
  <si>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</si>
  <si>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</si>
  <si>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</si>
  <si>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</si>
  <si>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</si>
  <si>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</si>
  <si>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</si>
  <si>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</si>
  <si>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</si>
  <si>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</si>
  <si>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</si>
  <si>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</si>
  <si>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</si>
  <si>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</si>
  <si>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</si>
  <si>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</si>
  <si>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по состоянию на 20.01.2023 года</t>
  </si>
  <si>
    <t>Капитальный ремонт автодорожного путепровода расположенного на а/д  Минусинск- Зеленый Бор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</si>
</sst>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20" activePane="bottomLeft" state="frozen"/>
      <selection pane="topLeft" activeCell="A2" sqref="A2"/>
      <selection pane="bottomLeft" activeCell="D20" sqref="D20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ht="15.75" thickBot="1"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55</v>
      </c>
      <c r="J4" s="84"/>
      <c r="K4" s="84"/>
      <c r="L4" s="84"/>
      <c r="M4" s="84"/>
      <c r="N4" s="78" t="s">
        <v>56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54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53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28629850</v>
      </c>
      <c r="J8" s="10">
        <f aca="true" t="shared" si="0" ref="J8:Q8">J11+J13+J15</f>
        <v>0</v>
      </c>
      <c r="K8" s="10">
        <f t="shared" si="0"/>
        <v>27341500</v>
      </c>
      <c r="L8" s="10">
        <f t="shared" si="0"/>
        <v>1288350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69</v>
      </c>
      <c r="E9" s="93" t="s">
        <v>70</v>
      </c>
      <c r="F9" s="82" t="s">
        <v>51</v>
      </c>
      <c r="G9" s="82"/>
      <c r="H9" s="88" t="s">
        <v>15</v>
      </c>
      <c r="I9" s="54">
        <f>J9+K9+L9</f>
        <v>7980989.199999999</v>
      </c>
      <c r="J9" s="54"/>
      <c r="K9" s="54">
        <v>7621844.68</v>
      </c>
      <c r="L9" s="54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0</v>
      </c>
      <c r="Z9" s="3">
        <f t="shared" si="2"/>
        <v>7621844.68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6.75" customHeight="1">
      <c r="A10" s="88"/>
      <c r="B10" s="92"/>
      <c r="C10" s="89"/>
      <c r="D10" s="51" t="s">
        <v>68</v>
      </c>
      <c r="E10" s="93"/>
      <c r="F10" s="82"/>
      <c r="G10" s="82"/>
      <c r="H10" s="89"/>
      <c r="I10" s="54">
        <f>J10+K10+L10</f>
        <v>20648860.8</v>
      </c>
      <c r="J10" s="54"/>
      <c r="K10" s="54">
        <v>19719655.32</v>
      </c>
      <c r="L10" s="54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20648860.8</v>
      </c>
      <c r="Y10" s="3">
        <f t="shared" si="2"/>
        <v>0</v>
      </c>
      <c r="Z10" s="3">
        <f t="shared" si="2"/>
        <v>19719655.32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6" t="s">
        <v>12</v>
      </c>
      <c r="E11" s="57"/>
      <c r="F11" s="56"/>
      <c r="G11" s="56"/>
      <c r="H11" s="56"/>
      <c r="I11" s="58">
        <f>I10+I9</f>
        <v>28629850</v>
      </c>
      <c r="J11" s="58">
        <f aca="true" t="shared" si="4" ref="J11:AB11">J10+J9</f>
        <v>0</v>
      </c>
      <c r="K11" s="58">
        <f t="shared" si="4"/>
        <v>27341500</v>
      </c>
      <c r="L11" s="58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28629850</v>
      </c>
      <c r="Y11" s="10">
        <f t="shared" si="4"/>
        <v>0</v>
      </c>
      <c r="Z11" s="10">
        <f t="shared" si="4"/>
        <v>27341500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 hidden="1">
      <c r="A12" s="88"/>
      <c r="B12" s="51"/>
      <c r="C12" s="51"/>
      <c r="D12" s="56" t="s">
        <v>12</v>
      </c>
      <c r="E12" s="57"/>
      <c r="F12" s="56"/>
      <c r="G12" s="56"/>
      <c r="H12" s="56"/>
      <c r="I12" s="59"/>
      <c r="J12" s="59"/>
      <c r="K12" s="59"/>
      <c r="L12" s="5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 t="e">
        <f t="shared" si="3"/>
        <v>#DIV/0!</v>
      </c>
      <c r="AE12" s="11"/>
    </row>
    <row r="13" spans="1:32" s="5" customFormat="1" ht="182.25" customHeight="1" hidden="1">
      <c r="A13" s="28" t="s">
        <v>7</v>
      </c>
      <c r="B13" s="28" t="s">
        <v>9</v>
      </c>
      <c r="C13" s="50" t="s">
        <v>73</v>
      </c>
      <c r="D13" s="28"/>
      <c r="E13" s="27" t="s">
        <v>43</v>
      </c>
      <c r="F13" s="52" t="s">
        <v>89</v>
      </c>
      <c r="G13" s="12" t="s">
        <v>49</v>
      </c>
      <c r="H13" s="28" t="s">
        <v>20</v>
      </c>
      <c r="I13" s="15">
        <f>J13+K13+L13</f>
        <v>0</v>
      </c>
      <c r="J13" s="15"/>
      <c r="K13" s="15"/>
      <c r="L13" s="15"/>
      <c r="M13" s="15"/>
      <c r="N13" s="15">
        <f>O13+P13+Q13+R13</f>
        <v>0</v>
      </c>
      <c r="O13" s="15"/>
      <c r="P13" s="15"/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0</v>
      </c>
      <c r="Y13" s="3">
        <f>J13-T13</f>
        <v>0</v>
      </c>
      <c r="Z13" s="3">
        <f>K13-U13</f>
        <v>0</v>
      </c>
      <c r="AA13" s="3">
        <f>L13-V13</f>
        <v>0</v>
      </c>
      <c r="AB13" s="3"/>
      <c r="AC13" s="16" t="s">
        <v>25</v>
      </c>
      <c r="AD13" s="3" t="e">
        <f t="shared" si="3"/>
        <v>#DIV/0!</v>
      </c>
      <c r="AE13" s="11"/>
      <c r="AF13" s="17"/>
    </row>
    <row r="14" spans="1:32" s="5" customFormat="1" ht="12.75" hidden="1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14">
        <f aca="true" t="shared" si="5" ref="J14:V14">J15</f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 hidden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44"/>
      <c r="K15" s="44"/>
      <c r="L15" s="44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80</v>
      </c>
      <c r="B16" s="91"/>
      <c r="C16" s="91"/>
      <c r="D16" s="91"/>
      <c r="E16" s="91"/>
      <c r="F16" s="91"/>
      <c r="G16" s="91"/>
      <c r="H16" s="28"/>
      <c r="I16" s="14">
        <f>I17+I18+I19+I20</f>
        <v>315735</v>
      </c>
      <c r="J16" s="14">
        <f>J17+J18+J19+J20</f>
        <v>0</v>
      </c>
      <c r="K16" s="14">
        <f>K17+K18+K19+K20</f>
        <v>0</v>
      </c>
      <c r="L16" s="14">
        <f>L17+L18+L19+L20</f>
        <v>315735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60" t="s">
        <v>6</v>
      </c>
      <c r="B17" s="51" t="s">
        <v>65</v>
      </c>
      <c r="C17" s="51" t="s">
        <v>66</v>
      </c>
      <c r="D17" s="51" t="s">
        <v>67</v>
      </c>
      <c r="E17" s="51" t="s">
        <v>44</v>
      </c>
      <c r="F17" s="49" t="s">
        <v>52</v>
      </c>
      <c r="G17" s="51"/>
      <c r="H17" s="51" t="s">
        <v>15</v>
      </c>
      <c r="I17" s="48">
        <f>J17+K17+L17</f>
        <v>213290</v>
      </c>
      <c r="J17" s="48"/>
      <c r="K17" s="48"/>
      <c r="L17" s="48">
        <v>213290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213290</v>
      </c>
      <c r="Y17" s="3">
        <f>J17-T17</f>
        <v>0</v>
      </c>
      <c r="Z17" s="3">
        <f>K17-U17</f>
        <v>0</v>
      </c>
      <c r="AA17" s="3">
        <f>L17-V17</f>
        <v>213290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1"/>
      <c r="B18" s="51" t="s">
        <v>50</v>
      </c>
      <c r="C18" s="51" t="s">
        <v>64</v>
      </c>
      <c r="D18" s="51" t="s">
        <v>87</v>
      </c>
      <c r="E18" s="51" t="s">
        <v>61</v>
      </c>
      <c r="F18" s="49" t="s">
        <v>83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2"/>
      <c r="B19" s="51" t="s">
        <v>50</v>
      </c>
      <c r="C19" s="55" t="s">
        <v>84</v>
      </c>
      <c r="D19" s="55" t="s">
        <v>85</v>
      </c>
      <c r="E19" s="51" t="s">
        <v>62</v>
      </c>
      <c r="F19" s="49" t="s">
        <v>60</v>
      </c>
      <c r="G19" s="63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6" ref="N19:N27">O19+P19+Q19+R19</f>
        <v>0</v>
      </c>
      <c r="O19" s="15"/>
      <c r="P19" s="15"/>
      <c r="Q19" s="15"/>
      <c r="R19" s="15"/>
      <c r="S19" s="15">
        <f aca="true" t="shared" si="7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81</v>
      </c>
      <c r="B20" s="51" t="s">
        <v>72</v>
      </c>
      <c r="C20" s="64" t="s">
        <v>86</v>
      </c>
      <c r="D20" s="51" t="s">
        <v>91</v>
      </c>
      <c r="E20" s="51" t="s">
        <v>44</v>
      </c>
      <c r="F20" s="49" t="s">
        <v>71</v>
      </c>
      <c r="G20" s="49"/>
      <c r="H20" s="51" t="s">
        <v>15</v>
      </c>
      <c r="I20" s="48">
        <f>J20+K20+L20</f>
        <v>97000</v>
      </c>
      <c r="J20" s="48">
        <v>0</v>
      </c>
      <c r="K20" s="48"/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7064960</v>
      </c>
      <c r="J21" s="48">
        <f aca="true" t="shared" si="8" ref="J21:V21">J23+J24</f>
        <v>5011102.65</v>
      </c>
      <c r="K21" s="48">
        <f t="shared" si="8"/>
        <v>2046797.35</v>
      </c>
      <c r="L21" s="48">
        <f t="shared" si="8"/>
        <v>7060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0</v>
      </c>
      <c r="T21" s="15">
        <f t="shared" si="8"/>
        <v>0</v>
      </c>
      <c r="U21" s="15">
        <f t="shared" si="8"/>
        <v>0</v>
      </c>
      <c r="V21" s="15">
        <f t="shared" si="8"/>
        <v>0</v>
      </c>
      <c r="W21" s="10">
        <f>W22+W23</f>
        <v>0</v>
      </c>
      <c r="X21" s="9">
        <f>X22</f>
        <v>0</v>
      </c>
      <c r="Y21" s="3">
        <f aca="true" t="shared" si="9" ref="Y21:AA22">J21-T21</f>
        <v>5011102.65</v>
      </c>
      <c r="Z21" s="3">
        <f t="shared" si="9"/>
        <v>2046797.35</v>
      </c>
      <c r="AA21" s="3">
        <f t="shared" si="9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0" ref="I22:I27">J22+K22+L22</f>
        <v>0</v>
      </c>
      <c r="J22" s="48"/>
      <c r="K22" s="48"/>
      <c r="L22" s="48"/>
      <c r="M22" s="15">
        <v>0</v>
      </c>
      <c r="N22" s="15">
        <f t="shared" si="6"/>
        <v>0</v>
      </c>
      <c r="O22" s="15"/>
      <c r="P22" s="15"/>
      <c r="Q22" s="15"/>
      <c r="R22" s="15">
        <v>0</v>
      </c>
      <c r="S22" s="15">
        <f t="shared" si="7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9"/>
        <v>0</v>
      </c>
      <c r="Z22" s="3">
        <f t="shared" si="9"/>
        <v>0</v>
      </c>
      <c r="AA22" s="3">
        <f t="shared" si="9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59</v>
      </c>
      <c r="B23" s="65" t="s">
        <v>57</v>
      </c>
      <c r="C23" s="51" t="s">
        <v>63</v>
      </c>
      <c r="D23" s="51" t="s">
        <v>82</v>
      </c>
      <c r="E23" s="51" t="s">
        <v>45</v>
      </c>
      <c r="F23" s="49" t="s">
        <v>58</v>
      </c>
      <c r="G23" s="49"/>
      <c r="H23" s="51" t="s">
        <v>34</v>
      </c>
      <c r="I23" s="48">
        <f t="shared" si="10"/>
        <v>7064960</v>
      </c>
      <c r="J23" s="48">
        <v>5011102.65</v>
      </c>
      <c r="K23" s="48">
        <v>2046797.35</v>
      </c>
      <c r="L23" s="48">
        <v>7060</v>
      </c>
      <c r="M23" s="15"/>
      <c r="N23" s="15">
        <f t="shared" si="6"/>
        <v>0</v>
      </c>
      <c r="O23" s="15"/>
      <c r="P23" s="15"/>
      <c r="Q23" s="15"/>
      <c r="R23" s="15"/>
      <c r="S23" s="15">
        <f t="shared" si="7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5"/>
      <c r="C24" s="51"/>
      <c r="D24" s="51"/>
      <c r="E24" s="51"/>
      <c r="F24" s="47"/>
      <c r="G24" s="49"/>
      <c r="H24" s="51"/>
      <c r="I24" s="48">
        <f t="shared" si="10"/>
        <v>0</v>
      </c>
      <c r="J24" s="48"/>
      <c r="K24" s="48"/>
      <c r="L24" s="48"/>
      <c r="M24" s="15"/>
      <c r="N24" s="15">
        <f t="shared" si="6"/>
        <v>0</v>
      </c>
      <c r="O24" s="15"/>
      <c r="P24" s="15"/>
      <c r="Q24" s="15"/>
      <c r="R24" s="15"/>
      <c r="S24" s="15">
        <f t="shared" si="7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 t="shared" si="10"/>
        <v>5051</v>
      </c>
      <c r="J25" s="59">
        <f aca="true" t="shared" si="11" ref="J25:W25">J26</f>
        <v>0</v>
      </c>
      <c r="K25" s="59">
        <f t="shared" si="11"/>
        <v>0</v>
      </c>
      <c r="L25" s="59">
        <f t="shared" si="11"/>
        <v>5051</v>
      </c>
      <c r="M25" s="14">
        <f t="shared" si="11"/>
        <v>0</v>
      </c>
      <c r="N25" s="15">
        <f t="shared" si="6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5">
        <f t="shared" si="7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8">
        <f t="shared" si="11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74</v>
      </c>
      <c r="B26" s="51" t="s">
        <v>79</v>
      </c>
      <c r="C26" s="51" t="s">
        <v>75</v>
      </c>
      <c r="D26" s="51" t="s">
        <v>88</v>
      </c>
      <c r="E26" s="51" t="s">
        <v>76</v>
      </c>
      <c r="F26" s="66" t="s">
        <v>77</v>
      </c>
      <c r="G26" s="49"/>
      <c r="H26" s="51" t="s">
        <v>78</v>
      </c>
      <c r="I26" s="48">
        <f t="shared" si="10"/>
        <v>5051</v>
      </c>
      <c r="J26" s="48"/>
      <c r="K26" s="48"/>
      <c r="L26" s="48">
        <v>5051</v>
      </c>
      <c r="M26" s="15"/>
      <c r="N26" s="15">
        <f t="shared" si="6"/>
        <v>0</v>
      </c>
      <c r="O26" s="15"/>
      <c r="P26" s="15"/>
      <c r="Q26" s="15"/>
      <c r="R26" s="15"/>
      <c r="S26" s="15">
        <f t="shared" si="7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13.5" thickBot="1">
      <c r="A27" s="28"/>
      <c r="B27" s="19"/>
      <c r="C27" s="28"/>
      <c r="D27" s="28"/>
      <c r="E27" s="28"/>
      <c r="F27" s="12"/>
      <c r="G27" s="28"/>
      <c r="H27" s="28"/>
      <c r="I27" s="15">
        <f t="shared" si="10"/>
        <v>0</v>
      </c>
      <c r="J27" s="15"/>
      <c r="K27" s="15"/>
      <c r="L27" s="15"/>
      <c r="M27" s="15"/>
      <c r="N27" s="15">
        <f t="shared" si="6"/>
        <v>0</v>
      </c>
      <c r="O27" s="15"/>
      <c r="P27" s="15"/>
      <c r="Q27" s="15"/>
      <c r="R27" s="15"/>
      <c r="S27" s="15">
        <f t="shared" si="7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2" ref="I28:V28">I8+I16+I21+I25</f>
        <v>36015596</v>
      </c>
      <c r="J28" s="22">
        <f t="shared" si="12"/>
        <v>5011102.65</v>
      </c>
      <c r="K28" s="22">
        <f t="shared" si="12"/>
        <v>29388297.35</v>
      </c>
      <c r="L28" s="22">
        <f t="shared" si="12"/>
        <v>1616196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0</v>
      </c>
      <c r="V28" s="22">
        <f t="shared" si="12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2023-01-23T04:58:37Z</dcterms:modified>
  <cp:category/>
  <cp:version/>
  <cp:contentType/>
  <cp:contentStatus/>
</cp:coreProperties>
</file>