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heckCompatibility="1" defaultThemeVersion="124226"/>
  <bookViews>
    <workbookView xWindow="360" yWindow="270" windowWidth="14940" windowHeight="9150"/>
  </bookViews>
  <sheets>
    <sheet name="Бюджет" sheetId="1" r:id="rId1"/>
  </sheets>
  <definedNames>
    <definedName name="LAST_CELL" localSheetId="0">Бюджет!$I$51</definedName>
  </definedNames>
  <calcPr calcId="125725"/>
</workbook>
</file>

<file path=xl/calcChain.xml><?xml version="1.0" encoding="utf-8"?>
<calcChain xmlns="http://schemas.openxmlformats.org/spreadsheetml/2006/main">
  <c r="G43" i="1"/>
  <c r="C50" l="1"/>
  <c r="E50"/>
  <c r="F50"/>
  <c r="E49"/>
  <c r="F49"/>
  <c r="D43"/>
  <c r="E43"/>
  <c r="F43"/>
  <c r="C43"/>
  <c r="C49"/>
  <c r="G38"/>
  <c r="E36"/>
  <c r="F36"/>
  <c r="G36"/>
  <c r="E33"/>
  <c r="F33"/>
  <c r="D30"/>
  <c r="E30"/>
  <c r="F30"/>
  <c r="G30"/>
  <c r="D28"/>
  <c r="D49" s="1"/>
  <c r="E28"/>
  <c r="F28"/>
  <c r="G28"/>
  <c r="G49" s="1"/>
  <c r="E25"/>
  <c r="F25"/>
  <c r="G25"/>
  <c r="E22"/>
  <c r="F22"/>
  <c r="G22"/>
  <c r="F38"/>
  <c r="E38"/>
  <c r="D38"/>
  <c r="C38"/>
  <c r="D36"/>
  <c r="C36"/>
  <c r="D33"/>
  <c r="C33"/>
  <c r="C30"/>
  <c r="C28"/>
  <c r="D25"/>
  <c r="C25"/>
  <c r="D22"/>
  <c r="C22"/>
  <c r="C18"/>
  <c r="F5"/>
  <c r="E5"/>
  <c r="D5"/>
  <c r="C5"/>
  <c r="G33"/>
  <c r="G5"/>
  <c r="E44" l="1"/>
  <c r="F44"/>
  <c r="D44"/>
  <c r="D50" s="1"/>
  <c r="D51" s="1"/>
  <c r="C44"/>
  <c r="G44"/>
  <c r="C51"/>
  <c r="G50" l="1"/>
  <c r="G51" s="1"/>
  <c r="F51"/>
  <c r="E51"/>
</calcChain>
</file>

<file path=xl/sharedStrings.xml><?xml version="1.0" encoding="utf-8"?>
<sst xmlns="http://schemas.openxmlformats.org/spreadsheetml/2006/main" count="64" uniqueCount="41">
  <si>
    <t>Финансовое управление администрации города Минусинска</t>
  </si>
  <si>
    <t>Непрограммные расходы представительного органа муниципального образования</t>
  </si>
  <si>
    <t>Муниципальная программа "Культура города Минусинска"</t>
  </si>
  <si>
    <t>Муниципальная программа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</si>
  <si>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Администрация города Минусинска</t>
  </si>
  <si>
    <t>Муниципальная программа "Обеспечение транспортной инфраструктуры муниципального образования город Минусинск</t>
  </si>
  <si>
    <t>Муниципальная программа "Обеспечение жизнедеятельности территории "</t>
  </si>
  <si>
    <t>Муниципальная программа "Благоустройство территории муниципального образования город Минусинск"</t>
  </si>
  <si>
    <t>Муниципальная программа "Молодежь Минусинска"</t>
  </si>
  <si>
    <t>Муниципальная программа "Управление муниципальными финансами"</t>
  </si>
  <si>
    <t>Муниципальная программа "Эффективное управление муниципальным имуществом города Минусинска"</t>
  </si>
  <si>
    <t>Муниципальная программа "Социально - экономическая поддержка интересов населения города Минусинска"</t>
  </si>
  <si>
    <t>Муниципальная программа "Управление земельно-имущественными отношениями на территории города Минусинска"</t>
  </si>
  <si>
    <t>Муниципальная программа "Развитие архивного дела в городе Минусинске"</t>
  </si>
  <si>
    <t>Муниципальная программа "Безопасный город"</t>
  </si>
  <si>
    <t>Непрограммные расходы высшего должностного лица субъекта Российской Федерации и муниципального образования</t>
  </si>
  <si>
    <t>Непрограммные расходы Администрации города Минусинска</t>
  </si>
  <si>
    <t>Непрограммные расходы отдельных органов местного самоуправления</t>
  </si>
  <si>
    <t>Непрограммные расходы Территориального отдела по вопросам жизнедеятельности городского посёлка Зелёный Бор администрации города Минусинска</t>
  </si>
  <si>
    <t>Муниципальная программа "Физическая культура и спорт в муниципальном образовании город Минусинск"</t>
  </si>
  <si>
    <t>Муниципальная программа "Развитие образования города Минусинска"</t>
  </si>
  <si>
    <t>Муниципальная программа "Система социальной защиты граждан города Минусинска"</t>
  </si>
  <si>
    <t>Итого</t>
  </si>
  <si>
    <t>Минусинский городской Совет Депутатов</t>
  </si>
  <si>
    <t>Всего</t>
  </si>
  <si>
    <t>Территориальный отдел по вопросам жизнедеятельности городского посёлка Зелёный Бор администрации города Минусинска</t>
  </si>
  <si>
    <t>Отдел спорта и молодежной политики администрации города Минусинска</t>
  </si>
  <si>
    <t>Управление образования администрации города Минусинска</t>
  </si>
  <si>
    <t>Управление социальной защиты населения администрации города Минусинска</t>
  </si>
  <si>
    <t>План 2019 год</t>
  </si>
  <si>
    <t>Направление расходов</t>
  </si>
  <si>
    <t>Непрограммные расходы</t>
  </si>
  <si>
    <t>Программные расходы</t>
  </si>
  <si>
    <t>План 2020 год</t>
  </si>
  <si>
    <t>Отдел культуры администрации города Минусинска</t>
  </si>
  <si>
    <t>Муниципальная программа "Формирование современной городской среды" на 2018-2022 годы</t>
  </si>
  <si>
    <t>Всего расходов</t>
  </si>
  <si>
    <t>ГРБС</t>
  </si>
  <si>
    <t>Факт 2018 год</t>
  </si>
  <si>
    <t>План 2021 год</t>
  </si>
  <si>
    <t>Исполнение на 01.10.2019 года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</si>
</sst>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8"/>
      <name val="Arial Cyr"/>
    </font>
    <font>
      <b/>
      <sz val="8"/>
      <name val="Arial Cyr"/>
    </font>
    <font>
      <b/>
      <sz val="10"/>
      <name val="Arial"/>
      <family val="2"/>
      <charset val="204"/>
    </font>
    <font>
      <sz val="8.5"/>
      <name val="MS Sans Serif"/>
      <family val="2"/>
      <charset val="204"/>
    </font>
    <font>
      <sz val="10"/>
      <name val="Arial"/>
      <family val="2"/>
      <charset val="204"/>
    </font>
    <font>
      <b/>
      <sz val="8"/>
      <name val="Arial Cyr"/>
      <charset val="204"/>
    </font>
    <font>
      <sz val="8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8">
    <xf numFmtId="0" fontId="0" fillId="0" borderId="0" xfId="0"/>
    <xf numFmtId="0" fontId="5" fillId="0" borderId="0" xfId="0" applyFont="1" applyFill="1"/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/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/>
    <xf numFmtId="4" fontId="5" fillId="0" borderId="0" xfId="0" applyNumberFormat="1" applyFont="1" applyFill="1"/>
    <xf numFmtId="0" fontId="5" fillId="0" borderId="1" xfId="0" applyFont="1" applyFill="1" applyBorder="1"/>
    <xf numFmtId="0" fontId="5" fillId="0" borderId="0" xfId="0" applyFont="1" applyFill="1" applyBorder="1"/>
    <xf numFmtId="4" fontId="5" fillId="0" borderId="1" xfId="0" applyNumberFormat="1" applyFont="1" applyFill="1" applyBorder="1"/>
    <xf numFmtId="4" fontId="7" fillId="0" borderId="1" xfId="0" applyNumberFormat="1" applyFont="1" applyFill="1" applyBorder="1" applyAlignment="1" applyProtection="1">
      <alignment horizontal="right" vertical="center" wrapText="1"/>
    </xf>
    <xf numFmtId="4" fontId="1" fillId="0" borderId="1" xfId="0" applyNumberFormat="1" applyFont="1" applyFill="1" applyBorder="1" applyAlignment="1" applyProtection="1">
      <alignment horizontal="right" vertical="center" wrapText="1"/>
    </xf>
    <xf numFmtId="4" fontId="6" fillId="0" borderId="1" xfId="0" applyNumberFormat="1" applyFont="1" applyFill="1" applyBorder="1" applyAlignment="1" applyProtection="1">
      <alignment horizontal="right" vertical="center" wrapText="1"/>
    </xf>
    <xf numFmtId="4" fontId="2" fillId="0" borderId="1" xfId="0" applyNumberFormat="1" applyFont="1" applyFill="1" applyBorder="1" applyAlignment="1" applyProtection="1">
      <alignment horizontal="right" vertical="center" wrapText="1"/>
    </xf>
    <xf numFmtId="4" fontId="6" fillId="0" borderId="1" xfId="0" applyNumberFormat="1" applyFont="1" applyFill="1" applyBorder="1" applyAlignment="1" applyProtection="1">
      <alignment horizontal="right"/>
    </xf>
    <xf numFmtId="49" fontId="6" fillId="0" borderId="0" xfId="0" applyNumberFormat="1" applyFont="1" applyFill="1" applyBorder="1" applyAlignment="1" applyProtection="1">
      <alignment horizontal="left"/>
    </xf>
    <xf numFmtId="4" fontId="6" fillId="0" borderId="0" xfId="0" applyNumberFormat="1" applyFont="1" applyFill="1" applyBorder="1" applyAlignment="1" applyProtection="1">
      <alignment horizontal="right"/>
    </xf>
    <xf numFmtId="49" fontId="6" fillId="0" borderId="1" xfId="0" applyNumberFormat="1" applyFont="1" applyFill="1" applyBorder="1" applyAlignment="1" applyProtection="1">
      <alignment horizontal="left" vertical="center" wrapText="1"/>
    </xf>
    <xf numFmtId="49" fontId="2" fillId="0" borderId="1" xfId="0" applyNumberFormat="1" applyFont="1" applyFill="1" applyBorder="1" applyAlignment="1" applyProtection="1">
      <alignment horizontal="left" vertical="center" wrapText="1"/>
    </xf>
    <xf numFmtId="49" fontId="6" fillId="0" borderId="1" xfId="0" applyNumberFormat="1" applyFont="1" applyFill="1" applyBorder="1" applyAlignment="1" applyProtection="1">
      <alignment horizontal="left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49" fontId="1" fillId="0" borderId="2" xfId="0" applyNumberFormat="1" applyFont="1" applyFill="1" applyBorder="1" applyAlignment="1" applyProtection="1">
      <alignment horizontal="center" vertical="center" wrapText="1"/>
    </xf>
    <xf numFmtId="49" fontId="1" fillId="0" borderId="3" xfId="0" applyNumberFormat="1" applyFont="1" applyFill="1" applyBorder="1" applyAlignment="1" applyProtection="1">
      <alignment horizontal="center" vertical="center" wrapText="1"/>
    </xf>
    <xf numFmtId="49" fontId="1" fillId="0" borderId="4" xfId="0" applyNumberFormat="1" applyFont="1" applyFill="1" applyBorder="1" applyAlignment="1" applyProtection="1">
      <alignment horizontal="center" vertical="center" wrapText="1"/>
    </xf>
    <xf numFmtId="4" fontId="8" fillId="0" borderId="1" xfId="0" applyNumberFormat="1" applyFont="1" applyFill="1" applyBorder="1" applyAlignment="1" applyProtection="1">
      <alignment horizontal="right" vertical="center" wrapText="1"/>
    </xf>
    <xf numFmtId="4" fontId="7" fillId="0" borderId="5" xfId="0" applyNumberFormat="1" applyFont="1" applyFill="1" applyBorder="1" applyAlignment="1" applyProtection="1">
      <alignment horizontal="right" vertical="center" wrapText="1"/>
    </xf>
    <xf numFmtId="4" fontId="7" fillId="0" borderId="5" xfId="1" applyNumberFormat="1" applyFont="1" applyFill="1" applyBorder="1" applyAlignment="1" applyProtection="1">
      <alignment horizontal="right" vertical="center" wrapText="1"/>
    </xf>
    <xf numFmtId="0" fontId="5" fillId="0" borderId="0" xfId="0" applyFont="1" applyFill="1" applyBorder="1" applyAlignment="1" applyProtection="1">
      <alignment horizontal="left" vertical="top" wrapText="1"/>
    </xf>
  </cellXfs>
  <cellStyles count="2">
    <cellStyle name="Обычный" xfId="0" builtinId="0"/>
    <cellStyle name="Обычный_Бюджет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Бюджет!$B$49</c:f>
              <c:strCache>
                <c:ptCount val="1"/>
                <c:pt idx="0">
                  <c:v>Непрограммные расходы</c:v>
                </c:pt>
              </c:strCache>
            </c:strRef>
          </c:tx>
          <c:cat>
            <c:strRef>
              <c:f>Бюджет!$C$48:$G$48</c:f>
              <c:strCache>
                <c:ptCount val="5"/>
                <c:pt idx="0">
                  <c:v>Факт 2018 год</c:v>
                </c:pt>
                <c:pt idx="1">
                  <c:v>План 2019 год</c:v>
                </c:pt>
                <c:pt idx="2">
                  <c:v>План 2020 год</c:v>
                </c:pt>
                <c:pt idx="3">
                  <c:v>План 2021 год</c:v>
                </c:pt>
                <c:pt idx="4">
                  <c:v>Исполнение на 01.10.2019 года</c:v>
                </c:pt>
              </c:strCache>
            </c:strRef>
          </c:cat>
          <c:val>
            <c:numRef>
              <c:f>Бюджет!$C$49:$G$49</c:f>
              <c:numCache>
                <c:formatCode>#,##0.00</c:formatCode>
                <c:ptCount val="5"/>
                <c:pt idx="0">
                  <c:v>54110787.010000005</c:v>
                </c:pt>
                <c:pt idx="1">
                  <c:v>66998923.619999997</c:v>
                </c:pt>
                <c:pt idx="2">
                  <c:v>56853820</c:v>
                </c:pt>
                <c:pt idx="3">
                  <c:v>56988106</c:v>
                </c:pt>
                <c:pt idx="4">
                  <c:v>46348537.249999993</c:v>
                </c:pt>
              </c:numCache>
            </c:numRef>
          </c:val>
        </c:ser>
        <c:ser>
          <c:idx val="1"/>
          <c:order val="1"/>
          <c:tx>
            <c:strRef>
              <c:f>Бюджет!$B$50</c:f>
              <c:strCache>
                <c:ptCount val="1"/>
                <c:pt idx="0">
                  <c:v>Программные расходы</c:v>
                </c:pt>
              </c:strCache>
            </c:strRef>
          </c:tx>
          <c:cat>
            <c:strRef>
              <c:f>Бюджет!$C$48:$G$48</c:f>
              <c:strCache>
                <c:ptCount val="5"/>
                <c:pt idx="0">
                  <c:v>Факт 2018 год</c:v>
                </c:pt>
                <c:pt idx="1">
                  <c:v>План 2019 год</c:v>
                </c:pt>
                <c:pt idx="2">
                  <c:v>План 2020 год</c:v>
                </c:pt>
                <c:pt idx="3">
                  <c:v>План 2021 год</c:v>
                </c:pt>
                <c:pt idx="4">
                  <c:v>Исполнение на 01.10.2019 года</c:v>
                </c:pt>
              </c:strCache>
            </c:strRef>
          </c:cat>
          <c:val>
            <c:numRef>
              <c:f>Бюджет!$C$50:$G$50</c:f>
              <c:numCache>
                <c:formatCode>#,##0.00</c:formatCode>
                <c:ptCount val="5"/>
                <c:pt idx="0">
                  <c:v>1999126115.2600002</c:v>
                </c:pt>
                <c:pt idx="1">
                  <c:v>2448342941.5900002</c:v>
                </c:pt>
                <c:pt idx="2">
                  <c:v>1755264540</c:v>
                </c:pt>
                <c:pt idx="3">
                  <c:v>1689644047</c:v>
                </c:pt>
                <c:pt idx="4">
                  <c:v>1320118537.1300001</c:v>
                </c:pt>
              </c:numCache>
            </c:numRef>
          </c:val>
        </c:ser>
        <c:ser>
          <c:idx val="2"/>
          <c:order val="2"/>
          <c:tx>
            <c:strRef>
              <c:f>Бюджет!$B$51</c:f>
              <c:strCache>
                <c:ptCount val="1"/>
                <c:pt idx="0">
                  <c:v>Всего расходов</c:v>
                </c:pt>
              </c:strCache>
            </c:strRef>
          </c:tx>
          <c:cat>
            <c:strRef>
              <c:f>Бюджет!$C$48:$G$48</c:f>
              <c:strCache>
                <c:ptCount val="5"/>
                <c:pt idx="0">
                  <c:v>Факт 2018 год</c:v>
                </c:pt>
                <c:pt idx="1">
                  <c:v>План 2019 год</c:v>
                </c:pt>
                <c:pt idx="2">
                  <c:v>План 2020 год</c:v>
                </c:pt>
                <c:pt idx="3">
                  <c:v>План 2021 год</c:v>
                </c:pt>
                <c:pt idx="4">
                  <c:v>Исполнение на 01.10.2019 года</c:v>
                </c:pt>
              </c:strCache>
            </c:strRef>
          </c:cat>
          <c:val>
            <c:numRef>
              <c:f>Бюджет!$C$51:$G$51</c:f>
              <c:numCache>
                <c:formatCode>#,##0.00</c:formatCode>
                <c:ptCount val="5"/>
                <c:pt idx="0">
                  <c:v>2053236902.2700002</c:v>
                </c:pt>
                <c:pt idx="1">
                  <c:v>2515341865.21</c:v>
                </c:pt>
                <c:pt idx="2">
                  <c:v>1812118360</c:v>
                </c:pt>
                <c:pt idx="3">
                  <c:v>1746632153</c:v>
                </c:pt>
                <c:pt idx="4">
                  <c:v>1366467074.3800001</c:v>
                </c:pt>
              </c:numCache>
            </c:numRef>
          </c:val>
        </c:ser>
        <c:shape val="cylinder"/>
        <c:axId val="139893760"/>
        <c:axId val="139907840"/>
        <c:axId val="0"/>
      </c:bar3DChart>
      <c:catAx>
        <c:axId val="139893760"/>
        <c:scaling>
          <c:orientation val="minMax"/>
        </c:scaling>
        <c:axPos val="b"/>
        <c:tickLblPos val="nextTo"/>
        <c:crossAx val="139907840"/>
        <c:crosses val="autoZero"/>
        <c:auto val="1"/>
        <c:lblAlgn val="ctr"/>
        <c:lblOffset val="100"/>
      </c:catAx>
      <c:valAx>
        <c:axId val="139907840"/>
        <c:scaling>
          <c:orientation val="minMax"/>
        </c:scaling>
        <c:axPos val="l"/>
        <c:majorGridlines/>
        <c:numFmt formatCode="#,##0.00" sourceLinked="1"/>
        <c:tickLblPos val="nextTo"/>
        <c:crossAx val="13989376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447674</xdr:colOff>
      <xdr:row>1</xdr:row>
      <xdr:rowOff>114299</xdr:rowOff>
    </xdr:from>
    <xdr:to>
      <xdr:col>20</xdr:col>
      <xdr:colOff>485775</xdr:colOff>
      <xdr:row>8</xdr:row>
      <xdr:rowOff>95250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51"/>
  <sheetViews>
    <sheetView showGridLines="0" tabSelected="1" topLeftCell="C1" workbookViewId="0">
      <selection activeCell="L20" sqref="L20:O20"/>
    </sheetView>
  </sheetViews>
  <sheetFormatPr defaultRowHeight="12.75" customHeight="1"/>
  <cols>
    <col min="1" max="2" width="30.7109375" style="1" customWidth="1"/>
    <col min="3" max="3" width="17" style="1" customWidth="1"/>
    <col min="4" max="6" width="15.42578125" style="1" customWidth="1"/>
    <col min="7" max="7" width="17.140625" style="1" customWidth="1"/>
    <col min="8" max="9" width="9.140625" style="1" customWidth="1"/>
    <col min="10" max="16384" width="9.140625" style="1"/>
  </cols>
  <sheetData>
    <row r="1" spans="1:9">
      <c r="A1" s="27"/>
      <c r="B1" s="27"/>
      <c r="C1" s="27"/>
      <c r="D1" s="27"/>
      <c r="E1" s="27"/>
      <c r="F1" s="27"/>
    </row>
    <row r="2" spans="1:9">
      <c r="A2" s="2"/>
      <c r="B2" s="2"/>
      <c r="C2" s="2"/>
      <c r="D2" s="2"/>
      <c r="E2" s="2"/>
      <c r="F2" s="2"/>
      <c r="G2" s="2"/>
      <c r="H2" s="3"/>
      <c r="I2" s="3"/>
    </row>
    <row r="3" spans="1:9" ht="21">
      <c r="A3" s="4" t="s">
        <v>37</v>
      </c>
      <c r="B3" s="4" t="s">
        <v>30</v>
      </c>
      <c r="C3" s="4" t="s">
        <v>38</v>
      </c>
      <c r="D3" s="4" t="s">
        <v>29</v>
      </c>
      <c r="E3" s="4" t="s">
        <v>33</v>
      </c>
      <c r="F3" s="4" t="s">
        <v>39</v>
      </c>
      <c r="G3" s="4" t="s">
        <v>40</v>
      </c>
    </row>
    <row r="4" spans="1:9" ht="33.75">
      <c r="A4" s="20" t="s">
        <v>23</v>
      </c>
      <c r="B4" s="20" t="s">
        <v>1</v>
      </c>
      <c r="C4" s="10">
        <v>7263250</v>
      </c>
      <c r="D4" s="11">
        <v>7542510</v>
      </c>
      <c r="E4" s="10">
        <v>7304590</v>
      </c>
      <c r="F4" s="10">
        <v>7304590</v>
      </c>
      <c r="G4" s="10">
        <v>4940436.01</v>
      </c>
    </row>
    <row r="5" spans="1:9">
      <c r="A5" s="17" t="s">
        <v>22</v>
      </c>
      <c r="B5" s="17"/>
      <c r="C5" s="12">
        <f>C4</f>
        <v>7263250</v>
      </c>
      <c r="D5" s="12">
        <f>D4</f>
        <v>7542510</v>
      </c>
      <c r="E5" s="12">
        <f t="shared" ref="E5:F5" si="0">E4</f>
        <v>7304590</v>
      </c>
      <c r="F5" s="12">
        <f t="shared" si="0"/>
        <v>7304590</v>
      </c>
      <c r="G5" s="12">
        <f t="shared" ref="G5" si="1">G4</f>
        <v>4940436.01</v>
      </c>
    </row>
    <row r="6" spans="1:9" ht="22.5" hidden="1">
      <c r="A6" s="21" t="s">
        <v>4</v>
      </c>
      <c r="B6" s="20" t="s">
        <v>2</v>
      </c>
      <c r="C6" s="10"/>
      <c r="D6" s="11">
        <v>0</v>
      </c>
      <c r="E6" s="10">
        <v>0</v>
      </c>
      <c r="F6" s="10">
        <v>0</v>
      </c>
      <c r="G6" s="10">
        <v>0</v>
      </c>
    </row>
    <row r="7" spans="1:9" ht="67.5">
      <c r="A7" s="22"/>
      <c r="B7" s="20" t="s">
        <v>3</v>
      </c>
      <c r="C7" s="10">
        <v>35004284.979999997</v>
      </c>
      <c r="D7" s="25">
        <v>78119904</v>
      </c>
      <c r="E7" s="25">
        <v>38935170</v>
      </c>
      <c r="F7" s="25">
        <v>38938170</v>
      </c>
      <c r="G7" s="25">
        <v>14108324.439999999</v>
      </c>
    </row>
    <row r="8" spans="1:9" ht="45">
      <c r="A8" s="22"/>
      <c r="B8" s="20" t="s">
        <v>5</v>
      </c>
      <c r="C8" s="11">
        <v>233106533.27000001</v>
      </c>
      <c r="D8" s="25">
        <v>182050767.69999999</v>
      </c>
      <c r="E8" s="25">
        <v>68522280</v>
      </c>
      <c r="F8" s="25">
        <v>72608080</v>
      </c>
      <c r="G8" s="25">
        <v>50423716.560000002</v>
      </c>
    </row>
    <row r="9" spans="1:9" ht="33.75">
      <c r="A9" s="22"/>
      <c r="B9" s="20" t="s">
        <v>6</v>
      </c>
      <c r="C9" s="11">
        <v>27819768.600000001</v>
      </c>
      <c r="D9" s="25">
        <v>240242049.56999999</v>
      </c>
      <c r="E9" s="25">
        <v>74548500</v>
      </c>
      <c r="F9" s="25">
        <v>19566930</v>
      </c>
      <c r="G9" s="25">
        <v>18840170.489999998</v>
      </c>
    </row>
    <row r="10" spans="1:9" ht="45">
      <c r="A10" s="22"/>
      <c r="B10" s="20" t="s">
        <v>7</v>
      </c>
      <c r="C10" s="11">
        <v>6965836.2999999998</v>
      </c>
      <c r="D10" s="25">
        <v>16690400</v>
      </c>
      <c r="E10" s="25">
        <v>4620540</v>
      </c>
      <c r="F10" s="25">
        <v>3215060</v>
      </c>
      <c r="G10" s="25">
        <v>2987767.92</v>
      </c>
    </row>
    <row r="11" spans="1:9" ht="22.5">
      <c r="A11" s="22"/>
      <c r="B11" s="20" t="s">
        <v>8</v>
      </c>
      <c r="C11" s="11">
        <v>2817360</v>
      </c>
      <c r="D11" s="25">
        <v>3229200</v>
      </c>
      <c r="E11" s="25">
        <v>0</v>
      </c>
      <c r="F11" s="25">
        <v>0</v>
      </c>
      <c r="G11" s="25">
        <v>3229200</v>
      </c>
    </row>
    <row r="12" spans="1:9" ht="33.75">
      <c r="A12" s="22"/>
      <c r="B12" s="20" t="s">
        <v>9</v>
      </c>
      <c r="C12" s="11">
        <v>23715504.629999999</v>
      </c>
      <c r="D12" s="25">
        <v>24832208</v>
      </c>
      <c r="E12" s="25">
        <v>23405330</v>
      </c>
      <c r="F12" s="25">
        <v>23405330</v>
      </c>
      <c r="G12" s="25">
        <v>16604523.91</v>
      </c>
    </row>
    <row r="13" spans="1:9" ht="45">
      <c r="A13" s="22"/>
      <c r="B13" s="20" t="s">
        <v>10</v>
      </c>
      <c r="C13" s="11">
        <v>66288876.350000001</v>
      </c>
      <c r="D13" s="25">
        <v>37543233.5</v>
      </c>
      <c r="E13" s="25">
        <v>87237300</v>
      </c>
      <c r="F13" s="25">
        <v>87305700</v>
      </c>
      <c r="G13" s="25">
        <v>23379379.329999998</v>
      </c>
    </row>
    <row r="14" spans="1:9" ht="33.75">
      <c r="A14" s="22"/>
      <c r="B14" s="20" t="s">
        <v>11</v>
      </c>
      <c r="C14" s="11">
        <v>5215000</v>
      </c>
      <c r="D14" s="25">
        <v>10000000</v>
      </c>
      <c r="E14" s="25">
        <v>500000</v>
      </c>
      <c r="F14" s="25">
        <v>500000</v>
      </c>
      <c r="G14" s="25">
        <v>0</v>
      </c>
    </row>
    <row r="15" spans="1:9" ht="45">
      <c r="A15" s="22"/>
      <c r="B15" s="20" t="s">
        <v>12</v>
      </c>
      <c r="C15" s="11">
        <v>9186750</v>
      </c>
      <c r="D15" s="25">
        <v>9309050</v>
      </c>
      <c r="E15" s="25">
        <v>8883970</v>
      </c>
      <c r="F15" s="25">
        <v>8883970</v>
      </c>
      <c r="G15" s="25">
        <v>6787411.7000000002</v>
      </c>
    </row>
    <row r="16" spans="1:9" ht="22.5">
      <c r="A16" s="22"/>
      <c r="B16" s="20" t="s">
        <v>13</v>
      </c>
      <c r="C16" s="11">
        <v>4606824.87</v>
      </c>
      <c r="D16" s="25">
        <v>5349170.8</v>
      </c>
      <c r="E16" s="25">
        <v>4562830</v>
      </c>
      <c r="F16" s="25">
        <v>4562830</v>
      </c>
      <c r="G16" s="25">
        <v>3570499.83</v>
      </c>
    </row>
    <row r="17" spans="1:7" ht="22.5">
      <c r="A17" s="22"/>
      <c r="B17" s="20" t="s">
        <v>14</v>
      </c>
      <c r="C17" s="11">
        <v>195000</v>
      </c>
      <c r="D17" s="25">
        <v>30000</v>
      </c>
      <c r="E17" s="25">
        <v>30000</v>
      </c>
      <c r="F17" s="25">
        <v>30000</v>
      </c>
      <c r="G17" s="25">
        <v>0</v>
      </c>
    </row>
    <row r="18" spans="1:7" ht="33.75">
      <c r="A18" s="22"/>
      <c r="B18" s="20" t="s">
        <v>35</v>
      </c>
      <c r="C18" s="11">
        <f>34081900.92+70000</f>
        <v>34151900.920000002</v>
      </c>
      <c r="D18" s="25">
        <v>136994608</v>
      </c>
      <c r="E18" s="25">
        <v>0</v>
      </c>
      <c r="F18" s="25">
        <v>0</v>
      </c>
      <c r="G18" s="25">
        <v>18428666.920000002</v>
      </c>
    </row>
    <row r="19" spans="1:7" ht="45">
      <c r="A19" s="22"/>
      <c r="B19" s="20" t="s">
        <v>15</v>
      </c>
      <c r="C19" s="11">
        <v>924469.74</v>
      </c>
      <c r="D19" s="11">
        <v>1935360</v>
      </c>
      <c r="E19" s="11">
        <v>1555760</v>
      </c>
      <c r="F19" s="11">
        <v>1555760</v>
      </c>
      <c r="G19" s="11">
        <v>933314.95</v>
      </c>
    </row>
    <row r="20" spans="1:7" ht="22.5">
      <c r="A20" s="22"/>
      <c r="B20" s="20" t="s">
        <v>16</v>
      </c>
      <c r="C20" s="11">
        <v>35286524.590000004</v>
      </c>
      <c r="D20" s="11">
        <v>45675701.32</v>
      </c>
      <c r="E20" s="10">
        <v>36200780</v>
      </c>
      <c r="F20" s="10">
        <v>36202480</v>
      </c>
      <c r="G20" s="10">
        <v>32057245.219999999</v>
      </c>
    </row>
    <row r="21" spans="1:7" ht="22.5">
      <c r="A21" s="23"/>
      <c r="B21" s="20" t="s">
        <v>17</v>
      </c>
      <c r="C21" s="11">
        <v>437352.75</v>
      </c>
      <c r="D21" s="11">
        <v>2033000</v>
      </c>
      <c r="E21" s="11">
        <v>0</v>
      </c>
      <c r="F21" s="11">
        <v>0</v>
      </c>
      <c r="G21" s="10">
        <v>2033000</v>
      </c>
    </row>
    <row r="22" spans="1:7">
      <c r="A22" s="17" t="s">
        <v>22</v>
      </c>
      <c r="B22" s="17"/>
      <c r="C22" s="24">
        <f>SUM(C6:C21)</f>
        <v>485721987.00000012</v>
      </c>
      <c r="D22" s="24">
        <f t="shared" ref="D22:G22" si="2">SUM(D6:D21)</f>
        <v>794034652.88999999</v>
      </c>
      <c r="E22" s="24">
        <f t="shared" si="2"/>
        <v>349002460</v>
      </c>
      <c r="F22" s="24">
        <f t="shared" si="2"/>
        <v>296774310</v>
      </c>
      <c r="G22" s="24">
        <f t="shared" si="2"/>
        <v>193383221.27000001</v>
      </c>
    </row>
    <row r="23" spans="1:7" ht="33.75">
      <c r="A23" s="20" t="s">
        <v>0</v>
      </c>
      <c r="B23" s="20" t="s">
        <v>9</v>
      </c>
      <c r="C23" s="11">
        <v>9087057.4800000004</v>
      </c>
      <c r="D23" s="26">
        <v>9539270</v>
      </c>
      <c r="E23" s="26">
        <v>9211100</v>
      </c>
      <c r="F23" s="26">
        <v>9211100</v>
      </c>
      <c r="G23" s="26">
        <v>7010398.1200000001</v>
      </c>
    </row>
    <row r="24" spans="1:7" ht="22.5">
      <c r="A24" s="20"/>
      <c r="B24" s="20" t="s">
        <v>17</v>
      </c>
      <c r="C24" s="11">
        <v>152609.92000000001</v>
      </c>
      <c r="D24" s="11">
        <v>4131373.65</v>
      </c>
      <c r="E24" s="11">
        <v>300000</v>
      </c>
      <c r="F24" s="11">
        <v>300000</v>
      </c>
      <c r="G24" s="10">
        <v>4031373.65</v>
      </c>
    </row>
    <row r="25" spans="1:7" ht="15.75" customHeight="1">
      <c r="A25" s="17" t="s">
        <v>22</v>
      </c>
      <c r="B25" s="17"/>
      <c r="C25" s="12">
        <f>SUM(C23:C24)</f>
        <v>9239667.4000000004</v>
      </c>
      <c r="D25" s="12">
        <f>SUM(D23:D24)</f>
        <v>13670643.65</v>
      </c>
      <c r="E25" s="12">
        <f t="shared" ref="E25:G25" si="3">SUM(E23:E24)</f>
        <v>9511100</v>
      </c>
      <c r="F25" s="12">
        <f t="shared" si="3"/>
        <v>9511100</v>
      </c>
      <c r="G25" s="12">
        <f t="shared" si="3"/>
        <v>11041771.77</v>
      </c>
    </row>
    <row r="26" spans="1:7" ht="33.75" customHeight="1">
      <c r="A26" s="20" t="s">
        <v>25</v>
      </c>
      <c r="B26" s="20" t="s">
        <v>6</v>
      </c>
      <c r="C26" s="11">
        <v>0</v>
      </c>
      <c r="D26" s="26">
        <v>9616.15</v>
      </c>
      <c r="E26" s="26">
        <v>161490</v>
      </c>
      <c r="F26" s="26">
        <v>226083</v>
      </c>
      <c r="G26" s="26">
        <v>9616.15</v>
      </c>
    </row>
    <row r="27" spans="1:7" ht="56.25">
      <c r="A27" s="20"/>
      <c r="B27" s="20" t="s">
        <v>18</v>
      </c>
      <c r="C27" s="11">
        <v>1549485.2</v>
      </c>
      <c r="D27" s="11">
        <v>2277450</v>
      </c>
      <c r="E27" s="11">
        <v>2258610</v>
      </c>
      <c r="F27" s="11">
        <v>2262010</v>
      </c>
      <c r="G27" s="10">
        <v>1378510.65</v>
      </c>
    </row>
    <row r="28" spans="1:7">
      <c r="A28" s="17" t="s">
        <v>22</v>
      </c>
      <c r="B28" s="17"/>
      <c r="C28" s="12">
        <f>SUM(C26:C27)</f>
        <v>1549485.2</v>
      </c>
      <c r="D28" s="12">
        <f t="shared" ref="D28:G28" si="4">SUM(D26:D27)</f>
        <v>2287066.15</v>
      </c>
      <c r="E28" s="12">
        <f t="shared" si="4"/>
        <v>2420100</v>
      </c>
      <c r="F28" s="12">
        <f t="shared" si="4"/>
        <v>2488093</v>
      </c>
      <c r="G28" s="12">
        <f t="shared" si="4"/>
        <v>1388126.7999999998</v>
      </c>
    </row>
    <row r="29" spans="1:7" s="5" customFormat="1" ht="22.5" hidden="1">
      <c r="A29" s="20"/>
      <c r="B29" s="20" t="s">
        <v>17</v>
      </c>
      <c r="C29" s="11">
        <v>0</v>
      </c>
      <c r="D29" s="11"/>
      <c r="E29" s="11"/>
      <c r="F29" s="11"/>
      <c r="G29" s="13"/>
    </row>
    <row r="30" spans="1:7" hidden="1">
      <c r="A30" s="18" t="s">
        <v>22</v>
      </c>
      <c r="B30" s="18"/>
      <c r="C30" s="13">
        <f>SUM(C29:C29)</f>
        <v>0</v>
      </c>
      <c r="D30" s="13">
        <f t="shared" ref="D30:G30" si="5">SUM(D29:D29)</f>
        <v>0</v>
      </c>
      <c r="E30" s="13">
        <f t="shared" si="5"/>
        <v>0</v>
      </c>
      <c r="F30" s="13">
        <f t="shared" si="5"/>
        <v>0</v>
      </c>
      <c r="G30" s="13">
        <f t="shared" si="5"/>
        <v>0</v>
      </c>
    </row>
    <row r="31" spans="1:7" ht="22.5">
      <c r="A31" s="20" t="s">
        <v>26</v>
      </c>
      <c r="B31" s="20" t="s">
        <v>8</v>
      </c>
      <c r="C31" s="11">
        <v>15841477</v>
      </c>
      <c r="D31" s="26">
        <v>15636125.68</v>
      </c>
      <c r="E31" s="26">
        <v>14381270</v>
      </c>
      <c r="F31" s="26">
        <v>14381270</v>
      </c>
      <c r="G31" s="26">
        <v>11230938.18</v>
      </c>
    </row>
    <row r="32" spans="1:7" ht="45">
      <c r="A32" s="20"/>
      <c r="B32" s="20" t="s">
        <v>19</v>
      </c>
      <c r="C32" s="11">
        <v>61458218.600000001</v>
      </c>
      <c r="D32" s="26">
        <v>80839752.359999999</v>
      </c>
      <c r="E32" s="26">
        <v>52181750</v>
      </c>
      <c r="F32" s="26">
        <v>49181750</v>
      </c>
      <c r="G32" s="26">
        <v>52794494.219999999</v>
      </c>
    </row>
    <row r="33" spans="1:7">
      <c r="A33" s="17" t="s">
        <v>22</v>
      </c>
      <c r="B33" s="17"/>
      <c r="C33" s="12">
        <f>C32+C31</f>
        <v>77299695.599999994</v>
      </c>
      <c r="D33" s="12">
        <f>D32+D31</f>
        <v>96475878.039999992</v>
      </c>
      <c r="E33" s="12">
        <f t="shared" ref="E33:F33" si="6">E32+E31</f>
        <v>66563020</v>
      </c>
      <c r="F33" s="12">
        <f t="shared" si="6"/>
        <v>63563020</v>
      </c>
      <c r="G33" s="12">
        <f t="shared" ref="G33" si="7">G32+G31</f>
        <v>64025432.399999999</v>
      </c>
    </row>
    <row r="34" spans="1:7" ht="22.5">
      <c r="A34" s="20" t="s">
        <v>34</v>
      </c>
      <c r="B34" s="20" t="s">
        <v>2</v>
      </c>
      <c r="C34" s="11">
        <v>148538192.86000001</v>
      </c>
      <c r="D34" s="26">
        <v>162318443.47999999</v>
      </c>
      <c r="E34" s="26">
        <v>119403390</v>
      </c>
      <c r="F34" s="26">
        <v>115777340</v>
      </c>
      <c r="G34" s="26">
        <v>101876094.31</v>
      </c>
    </row>
    <row r="35" spans="1:7" ht="22.5">
      <c r="A35" s="20"/>
      <c r="B35" s="20" t="s">
        <v>20</v>
      </c>
      <c r="C35" s="11">
        <v>244523.3</v>
      </c>
      <c r="D35" s="26">
        <v>250000</v>
      </c>
      <c r="E35" s="26">
        <v>250000</v>
      </c>
      <c r="F35" s="26">
        <v>250000</v>
      </c>
      <c r="G35" s="26">
        <v>147542.70000000001</v>
      </c>
    </row>
    <row r="36" spans="1:7">
      <c r="A36" s="17" t="s">
        <v>22</v>
      </c>
      <c r="B36" s="17"/>
      <c r="C36" s="12">
        <f>SUM(C34:C35)</f>
        <v>148782716.16000003</v>
      </c>
      <c r="D36" s="12">
        <f>SUM(D34:D35)</f>
        <v>162568443.47999999</v>
      </c>
      <c r="E36" s="12">
        <f t="shared" ref="E36:G36" si="8">SUM(E34:E35)</f>
        <v>119653390</v>
      </c>
      <c r="F36" s="12">
        <f t="shared" si="8"/>
        <v>116027340</v>
      </c>
      <c r="G36" s="12">
        <f t="shared" si="8"/>
        <v>102023637.01000001</v>
      </c>
    </row>
    <row r="37" spans="1:7" ht="22.5">
      <c r="A37" s="20" t="s">
        <v>27</v>
      </c>
      <c r="B37" s="20" t="s">
        <v>20</v>
      </c>
      <c r="C37" s="11">
        <v>1231557441.48</v>
      </c>
      <c r="D37" s="26">
        <v>1339188721</v>
      </c>
      <c r="E37" s="26">
        <v>1163228190</v>
      </c>
      <c r="F37" s="26">
        <v>1156528190</v>
      </c>
      <c r="G37" s="26">
        <v>919740264.67999995</v>
      </c>
    </row>
    <row r="38" spans="1:7">
      <c r="A38" s="18" t="s">
        <v>22</v>
      </c>
      <c r="B38" s="18"/>
      <c r="C38" s="13">
        <f>C37</f>
        <v>1231557441.48</v>
      </c>
      <c r="D38" s="13">
        <f>D37</f>
        <v>1339188721</v>
      </c>
      <c r="E38" s="13">
        <f t="shared" ref="E38:G38" si="9">E37</f>
        <v>1163228190</v>
      </c>
      <c r="F38" s="13">
        <f t="shared" si="9"/>
        <v>1156528190</v>
      </c>
      <c r="G38" s="13">
        <f t="shared" si="9"/>
        <v>919740264.67999995</v>
      </c>
    </row>
    <row r="39" spans="1:7" ht="33.75">
      <c r="A39" s="20" t="s">
        <v>28</v>
      </c>
      <c r="B39" s="20" t="s">
        <v>21</v>
      </c>
      <c r="C39" s="11">
        <v>90454718.620000005</v>
      </c>
      <c r="D39" s="26">
        <v>97796840</v>
      </c>
      <c r="E39" s="26">
        <v>92667800</v>
      </c>
      <c r="F39" s="26">
        <v>92667800</v>
      </c>
      <c r="G39" s="26">
        <v>68854552.599999994</v>
      </c>
    </row>
    <row r="40" spans="1:7" ht="45">
      <c r="A40" s="20"/>
      <c r="B40" s="20" t="s">
        <v>10</v>
      </c>
      <c r="C40" s="11">
        <v>37710</v>
      </c>
      <c r="D40" s="26">
        <v>37710</v>
      </c>
      <c r="E40" s="26">
        <v>37710</v>
      </c>
      <c r="F40" s="26">
        <v>37710</v>
      </c>
      <c r="G40" s="26">
        <v>27000</v>
      </c>
    </row>
    <row r="41" spans="1:7" ht="33.75">
      <c r="A41" s="20"/>
      <c r="B41" s="20" t="s">
        <v>11</v>
      </c>
      <c r="C41" s="11">
        <v>1330230.81</v>
      </c>
      <c r="D41" s="26">
        <v>1730000</v>
      </c>
      <c r="E41" s="26">
        <v>1730000</v>
      </c>
      <c r="F41" s="26">
        <v>1730000</v>
      </c>
      <c r="G41" s="26">
        <v>1033231.84</v>
      </c>
    </row>
    <row r="42" spans="1:7" ht="22.5">
      <c r="A42" s="20"/>
      <c r="B42" s="20" t="s">
        <v>17</v>
      </c>
      <c r="C42" s="11">
        <v>0</v>
      </c>
      <c r="D42" s="11">
        <v>9400</v>
      </c>
      <c r="E42" s="11">
        <v>0</v>
      </c>
      <c r="F42" s="11">
        <v>0</v>
      </c>
      <c r="G42" s="10">
        <v>9400</v>
      </c>
    </row>
    <row r="43" spans="1:7">
      <c r="A43" s="17" t="s">
        <v>22</v>
      </c>
      <c r="B43" s="17"/>
      <c r="C43" s="12">
        <f>SUM(C39:C42)</f>
        <v>91822659.430000007</v>
      </c>
      <c r="D43" s="12">
        <f t="shared" ref="D43:G43" si="10">SUM(D39:D42)</f>
        <v>99573950</v>
      </c>
      <c r="E43" s="12">
        <f t="shared" si="10"/>
        <v>94435510</v>
      </c>
      <c r="F43" s="12">
        <f t="shared" si="10"/>
        <v>94435510</v>
      </c>
      <c r="G43" s="12">
        <f>SUM(G39:G42)</f>
        <v>69924184.439999998</v>
      </c>
    </row>
    <row r="44" spans="1:7">
      <c r="A44" s="19" t="s">
        <v>24</v>
      </c>
      <c r="B44" s="19"/>
      <c r="C44" s="14">
        <f>C5+C22+C25+C28+C30+C33+C36+C38+C43</f>
        <v>2053236902.2700002</v>
      </c>
      <c r="D44" s="14">
        <f t="shared" ref="D44" si="11">D5+D22+D25+D28+D30+D33+D36+D38+D43</f>
        <v>2515341865.21</v>
      </c>
      <c r="E44" s="14">
        <f t="shared" ref="E44" si="12">E5+E22+E25+E28+E30+E33+E36+E38+E43</f>
        <v>1812118360</v>
      </c>
      <c r="F44" s="14">
        <f t="shared" ref="F44" si="13">F5+F22+F25+F28+F30+F33+F36+F38+F43</f>
        <v>1746632153</v>
      </c>
      <c r="G44" s="14">
        <f t="shared" ref="G44" si="14">G5+G22+G25+G28+G30+G33+G36+G38+G43</f>
        <v>1366467074.3800001</v>
      </c>
    </row>
    <row r="45" spans="1:7">
      <c r="A45" s="15"/>
      <c r="B45" s="15"/>
      <c r="C45" s="16"/>
      <c r="D45" s="16"/>
      <c r="E45" s="16"/>
      <c r="F45" s="16"/>
      <c r="G45" s="16"/>
    </row>
    <row r="46" spans="1:7">
      <c r="A46" s="15"/>
      <c r="B46" s="15"/>
      <c r="C46" s="16"/>
      <c r="D46" s="16"/>
      <c r="E46" s="16"/>
      <c r="F46" s="16"/>
      <c r="G46" s="16"/>
    </row>
    <row r="47" spans="1:7" ht="12.75" customHeight="1">
      <c r="D47" s="6"/>
      <c r="E47" s="6"/>
      <c r="F47" s="6"/>
      <c r="G47" s="6"/>
    </row>
    <row r="48" spans="1:7" ht="22.5" customHeight="1">
      <c r="A48" s="8"/>
      <c r="B48" s="7"/>
      <c r="C48" s="4" t="s">
        <v>38</v>
      </c>
      <c r="D48" s="4" t="s">
        <v>29</v>
      </c>
      <c r="E48" s="4" t="s">
        <v>33</v>
      </c>
      <c r="F48" s="4" t="s">
        <v>39</v>
      </c>
      <c r="G48" s="4" t="s">
        <v>40</v>
      </c>
    </row>
    <row r="49" spans="1:7" ht="12.75" customHeight="1">
      <c r="A49" s="8"/>
      <c r="B49" s="20" t="s">
        <v>31</v>
      </c>
      <c r="C49" s="9">
        <f>C4+C19+C20+C23+C26+C28</f>
        <v>54110787.010000005</v>
      </c>
      <c r="D49" s="9">
        <f>D4+D19+D20+D23+D26+D28+D42</f>
        <v>66998923.619999997</v>
      </c>
      <c r="E49" s="9">
        <f t="shared" ref="E49:G49" si="15">E4+E19+E20+E23+E26+E28+E42</f>
        <v>56853820</v>
      </c>
      <c r="F49" s="9">
        <f t="shared" si="15"/>
        <v>56988106</v>
      </c>
      <c r="G49" s="9">
        <f t="shared" si="15"/>
        <v>46348537.249999993</v>
      </c>
    </row>
    <row r="50" spans="1:7" ht="12.75" customHeight="1">
      <c r="A50" s="8"/>
      <c r="B50" s="7" t="s">
        <v>32</v>
      </c>
      <c r="C50" s="9">
        <f>C44-C49</f>
        <v>1999126115.2600002</v>
      </c>
      <c r="D50" s="9">
        <f>D44-D49</f>
        <v>2448342941.5900002</v>
      </c>
      <c r="E50" s="9">
        <f t="shared" ref="E50:G50" si="16">E44-E49</f>
        <v>1755264540</v>
      </c>
      <c r="F50" s="9">
        <f t="shared" si="16"/>
        <v>1689644047</v>
      </c>
      <c r="G50" s="9">
        <f t="shared" si="16"/>
        <v>1320118537.1300001</v>
      </c>
    </row>
    <row r="51" spans="1:7" ht="12.75" customHeight="1">
      <c r="A51" s="8"/>
      <c r="B51" s="7" t="s">
        <v>36</v>
      </c>
      <c r="C51" s="9">
        <f>C49+C50</f>
        <v>2053236902.2700002</v>
      </c>
      <c r="D51" s="9">
        <f t="shared" ref="D51:F51" si="17">D49+D50</f>
        <v>2515341865.21</v>
      </c>
      <c r="E51" s="9">
        <f t="shared" si="17"/>
        <v>1812118360</v>
      </c>
      <c r="F51" s="9">
        <f t="shared" si="17"/>
        <v>1746632153</v>
      </c>
      <c r="G51" s="9">
        <f>G49+G50</f>
        <v>1366467074.3800001</v>
      </c>
    </row>
  </sheetData>
  <mergeCells count="1">
    <mergeCell ref="A1:F1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</vt:lpstr>
      <vt:lpstr>Бюджет!LAST_CELL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</dc:creator>
  <dc:description>POI HSSF rep:2.41.2.67</dc:description>
  <cp:lastModifiedBy>user3</cp:lastModifiedBy>
  <dcterms:created xsi:type="dcterms:W3CDTF">2017-03-27T08:05:50Z</dcterms:created>
  <dcterms:modified xsi:type="dcterms:W3CDTF">2019-10-15T05:39:16Z</dcterms:modified>
</cp:coreProperties>
</file>