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25" windowHeight="11760" activeTab="1"/>
  </bookViews>
  <sheets>
    <sheet name="инвестпроекты" sheetId="1" r:id="rId1"/>
    <sheet name="Лист1" sheetId="2" r:id="rId2"/>
  </sheets>
  <externalReferences>
    <externalReference r:id="rId5"/>
    <externalReference r:id="rId6"/>
  </externalReferences>
  <definedNames>
    <definedName name="_xlnm.Print_Titles" localSheetId="0">'инвестпроекты'!$5:$7</definedName>
    <definedName name="_xlnm.Print_Area" localSheetId="0">'инвестпроекты'!$A$1:$K$31</definedName>
  </definedNames>
  <calcPr fullCalcOnLoad="1"/>
</workbook>
</file>

<file path=xl/sharedStrings.xml><?xml version="1.0" encoding="utf-8"?>
<sst xmlns="http://schemas.openxmlformats.org/spreadsheetml/2006/main" count="62" uniqueCount="49">
  <si>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</si>
  <si>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</si>
  <si>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</si>
  <si>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</si>
  <si>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</si>
  <si>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</si>
  <si>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</si>
  <si>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</si>
  <si>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</si>
  <si>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</si>
  <si>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</si>
  <si>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</si>
  <si>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</si>
  <si>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</si>
  <si>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</si>
  <si>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Управление образования администрации города Минусиснка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</si>
  <si>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</si>
  <si>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федеральный бюджет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</si>
  <si>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</si>
  <si>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Отдел спорта и молодежной политики администрации города Минусиснка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</si>
  <si>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</si>
  <si>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</si>
  <si>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Е.В. Гейль</t>
  </si>
  <si>
    <t xml:space="preserve">Отчет об исполнении расходов в части предоставления средств на бюджетные инвестиции в 2021 году, </t>
  </si>
  <si>
    <t>Предусмотрено в бюджете на 2021 год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</si>
  <si>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</si>
  <si>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</si>
  <si>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</si>
  <si>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</si>
  <si>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</si>
  <si>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</si>
  <si>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Руководитель финансового управления администрации города Минусинска</t>
  </si>
  <si>
    <t>Исполнитель: Колесников П.В. 2-15-97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</si>
  <si>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</si>
  <si>
    <t>на 1 января 2022 года</t>
  </si>
  <si>
    <t>Исполнено на 01.01.2022 г.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</si>
  <si>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</si>
  <si>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</t>
  </si>
  <si>
    <t xml:space="preserve">Проведение проектно-изыскательских работ для строительства участков водопровода в п. Зеленый Бор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</si>
  <si>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</t>
  </si>
  <si>
    <t xml:space="preserve"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</t>
  </si>
  <si>
    <t>Исполнено на 01.01.2022г.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</si>
  <si>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</t>
  </si>
  <si>
    <t xml:space="preserve"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</si>
  <si>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>Обеспечение мероприятий по переселению граждан из аварийного жилищного фонда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</si>
  <si>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</t>
  </si>
  <si>
    <t>Проведение строительного контроля на объектах капитального строительства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</si>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</sst>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?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198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4" fontId="27" fillId="0" borderId="10" xfId="55" applyNumberFormat="1" applyFont="1" applyFill="1" applyBorder="1" applyAlignment="1" applyProtection="1">
      <alignment horizontal="right" vertical="center" wrapText="1"/>
      <protection/>
    </xf>
    <xf numFmtId="198" fontId="26" fillId="0" borderId="10" xfId="0" applyNumberFormat="1" applyFont="1" applyFill="1" applyBorder="1" applyAlignment="1" applyProtection="1">
      <alignment horizontal="left" vertical="center" wrapText="1"/>
      <protection/>
    </xf>
    <xf numFmtId="49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top"/>
    </xf>
    <xf numFmtId="4" fontId="27" fillId="0" borderId="10" xfId="0" applyNumberFormat="1" applyFont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Обычный_Лист2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085"/>
          <c:w val="0.77675"/>
          <c:h val="0.98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Предусмотрено в бюджете на 2021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Лист1!$B$4:$B$15</c:f>
              <c:strCache/>
            </c:strRef>
          </c:cat>
          <c:val>
            <c:numRef>
              <c:f>Лист1!$C$4:$C$15</c:f>
              <c:numCache/>
            </c:numRef>
          </c:val>
          <c:shape val="box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Исполнено на 01.01.2022г.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Лист1!$B$4:$B$15</c:f>
              <c:strCache/>
            </c:strRef>
          </c:cat>
          <c:val>
            <c:numRef>
              <c:f>Лист1!$D$4:$D$15</c:f>
              <c:numCache/>
            </c:numRef>
          </c:val>
          <c:shape val="box"/>
        </c:ser>
        <c:shape val="box"/>
        <c:axId val="41608128"/>
        <c:axId val="38928833"/>
      </c:bar3DChart>
      <c:catAx>
        <c:axId val="41608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8833"/>
        <c:crosses val="autoZero"/>
        <c:auto val="1"/>
        <c:lblOffset val="100"/>
        <c:tickLblSkip val="1"/>
        <c:noMultiLvlLbl val="0"/>
      </c:catAx>
      <c:valAx>
        <c:axId val="389288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4775"/>
          <c:w val="0.1995"/>
          <c:h val="0.0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3</xdr:row>
      <xdr:rowOff>152400</xdr:rowOff>
    </xdr:from>
    <xdr:to>
      <xdr:col>28</xdr:col>
      <xdr:colOff>200025</xdr:colOff>
      <xdr:row>14</xdr:row>
      <xdr:rowOff>571500</xdr:rowOff>
    </xdr:to>
    <xdr:graphicFrame>
      <xdr:nvGraphicFramePr>
        <xdr:cNvPr id="1" name="Диаграмма 4"/>
        <xdr:cNvGraphicFramePr/>
      </xdr:nvGraphicFramePr>
      <xdr:xfrm>
        <a:off x="14401800" y="1028700"/>
        <a:ext cx="13258800" cy="1066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&#1085;&#1099;&#1077;%20&#1080;&#1085;&#1074;&#1077;&#1089;&#1090;&#1080;&#1094;&#1080;&#1080;\&#1048;&#1085;&#1074;&#1077;&#1089;&#1090;&#1080;&#1094;&#1080;&#1080;%20&#1085;&#1072;%2001.10.2021%20&#8212;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5\Documents\&#1041;&#1102;&#1076;&#1078;&#1077;&#1090;&#1085;&#1099;&#1077;%20&#1080;&#1085;&#1074;&#1077;&#1089;&#1090;&#1080;&#1094;&#1080;&#1080;\&#1048;&#1085;&#1074;&#1077;&#1089;&#1090;&#1080;&#1094;&#1080;&#1080;%20&#1085;&#1072;%2001.10.2021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проекты"/>
      <sheetName val="Лист2"/>
      <sheetName val="Лист1"/>
    </sheetNames>
    <sheetDataSet>
      <sheetData sheetId="1">
        <row r="1">
          <cell r="C1" t="str">
            <v>Предусмотрено в бюджете на 2021 год</v>
          </cell>
          <cell r="D1" t="str">
            <v>Исполнено на 01.10.2021г.</v>
          </cell>
        </row>
        <row r="4">
          <cell r="B4" t="str">
            <v>Приобретение объектов недвижимого имущества в муниципальную собственность </v>
          </cell>
          <cell r="C4">
            <v>242</v>
          </cell>
          <cell r="D4">
            <v>0</v>
          </cell>
        </row>
        <row r="5">
          <cell r="B5" t="str">
            <v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</v>
          </cell>
          <cell r="C5">
            <v>3466</v>
          </cell>
          <cell r="D5">
            <v>2203</v>
          </cell>
        </row>
        <row r="6">
          <cell r="B6" t="str">
            <v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</v>
          </cell>
          <cell r="C6">
            <v>34539.15</v>
          </cell>
          <cell r="D6">
            <v>22365.12</v>
          </cell>
        </row>
        <row r="7">
          <cell r="B7" t="str">
            <v>Обеспечение мероприятий по переселению граждан из аварийного жилищного фонда </v>
          </cell>
          <cell r="C7">
            <v>89738.28</v>
          </cell>
          <cell r="D7">
            <v>40201.69</v>
          </cell>
        </row>
        <row r="8">
          <cell r="B8" t="str">
            <v>Получение технических условий и разработка проектно-сметной документации на строительство сетей уличного освещения </v>
          </cell>
          <cell r="C8">
            <v>234.57</v>
          </cell>
          <cell r="D8">
            <v>0</v>
          </cell>
        </row>
        <row r="9">
          <cell r="B9" t="str">
            <v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</v>
          </cell>
          <cell r="C9">
            <v>7120</v>
          </cell>
          <cell r="D9">
            <v>0</v>
          </cell>
        </row>
        <row r="10">
          <cell r="B10" t="str">
            <v>Проведение строительного контроля на объектах капитального строительства </v>
          </cell>
          <cell r="C10">
            <v>1846.1</v>
          </cell>
          <cell r="D10">
            <v>923.05</v>
          </cell>
        </row>
        <row r="11">
          <cell r="B11" t="str">
            <v>Проведение проектно-изыскательских работ для строительства участков водопровода в п. Зеленый Бор </v>
          </cell>
          <cell r="C11">
            <v>821.17</v>
          </cell>
          <cell r="D11">
            <v>821.17</v>
          </cell>
        </row>
        <row r="12">
          <cell r="B12" t="str">
            <v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</v>
          </cell>
          <cell r="C12">
            <v>81311.09999999999</v>
          </cell>
          <cell r="D12">
            <v>53380.22</v>
          </cell>
        </row>
        <row r="13">
          <cell r="B13" t="str">
            <v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</v>
          </cell>
          <cell r="C13">
            <v>137.19</v>
          </cell>
          <cell r="D13">
            <v>137.19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L31"/>
  <sheetViews>
    <sheetView zoomScale="55" zoomScaleNormal="55" zoomScaleSheetLayoutView="55" zoomScalePageLayoutView="84" workbookViewId="0" topLeftCell="A1">
      <pane ySplit="7" topLeftCell="A16" activePane="bottomLeft" state="frozen"/>
      <selection pane="topLeft" activeCell="A1" sqref="A1"/>
      <selection pane="bottomLeft" activeCell="A1" sqref="A1:K24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17.625" style="2" customWidth="1"/>
    <col min="4" max="4" width="17.125" style="2" customWidth="1"/>
    <col min="5" max="5" width="14.1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5.875" style="2" customWidth="1"/>
    <col min="11" max="11" width="19.75390625" style="2" customWidth="1"/>
    <col min="12" max="12" width="13.7539062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" customHeight="1">
      <c r="A3" s="5"/>
      <c r="B3" s="13"/>
      <c r="C3" s="29" t="s">
        <v>34</v>
      </c>
      <c r="D3" s="29"/>
      <c r="E3" s="29"/>
      <c r="F3" s="29"/>
      <c r="G3" s="29"/>
      <c r="H3" s="29"/>
      <c r="I3" s="13"/>
      <c r="J3" s="13"/>
      <c r="K3" s="13"/>
    </row>
    <row r="4" ht="15.75">
      <c r="K4" s="15" t="s">
        <v>14</v>
      </c>
    </row>
    <row r="5" spans="1:11" s="3" customFormat="1" ht="27" customHeight="1">
      <c r="A5" s="26" t="s">
        <v>0</v>
      </c>
      <c r="B5" s="26" t="s">
        <v>3</v>
      </c>
      <c r="C5" s="26" t="s">
        <v>2</v>
      </c>
      <c r="D5" s="26" t="s">
        <v>24</v>
      </c>
      <c r="E5" s="26" t="s">
        <v>6</v>
      </c>
      <c r="F5" s="26"/>
      <c r="G5" s="26"/>
      <c r="H5" s="25" t="s">
        <v>35</v>
      </c>
      <c r="I5" s="26" t="s">
        <v>6</v>
      </c>
      <c r="J5" s="26"/>
      <c r="K5" s="26"/>
    </row>
    <row r="6" spans="1:11" s="3" customFormat="1" ht="60.75" customHeight="1">
      <c r="A6" s="26"/>
      <c r="B6" s="26"/>
      <c r="C6" s="26"/>
      <c r="D6" s="26"/>
      <c r="E6" s="1" t="s">
        <v>4</v>
      </c>
      <c r="F6" s="1" t="s">
        <v>5</v>
      </c>
      <c r="G6" s="1" t="s">
        <v>17</v>
      </c>
      <c r="H6" s="25"/>
      <c r="I6" s="1" t="s">
        <v>4</v>
      </c>
      <c r="J6" s="1" t="s">
        <v>5</v>
      </c>
      <c r="K6" s="1" t="s">
        <v>17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1">
        <v>9</v>
      </c>
      <c r="J7" s="11">
        <v>10</v>
      </c>
      <c r="K7" s="11">
        <v>11</v>
      </c>
    </row>
    <row r="8" spans="1:11" ht="141.75">
      <c r="A8" s="10">
        <v>1</v>
      </c>
      <c r="B8" s="19" t="s">
        <v>21</v>
      </c>
      <c r="C8" s="24"/>
      <c r="D8" s="14">
        <f aca="true" t="shared" si="0" ref="D8:D18">E8+F8+G8</f>
        <v>3366</v>
      </c>
      <c r="E8" s="14">
        <v>3366</v>
      </c>
      <c r="F8" s="14">
        <v>0</v>
      </c>
      <c r="G8" s="14">
        <v>0</v>
      </c>
      <c r="H8" s="14">
        <f>I8+J8+K8</f>
        <v>2203</v>
      </c>
      <c r="I8" s="14">
        <v>2203</v>
      </c>
      <c r="J8" s="9">
        <v>0</v>
      </c>
      <c r="K8" s="9">
        <v>0</v>
      </c>
    </row>
    <row r="9" spans="1:11" ht="220.5">
      <c r="A9" s="10">
        <v>2</v>
      </c>
      <c r="B9" s="19" t="s">
        <v>25</v>
      </c>
      <c r="C9" s="24"/>
      <c r="D9" s="14">
        <f t="shared" si="0"/>
        <v>35488.54</v>
      </c>
      <c r="E9" s="14">
        <v>700</v>
      </c>
      <c r="F9" s="14">
        <v>34788.54</v>
      </c>
      <c r="G9" s="14">
        <v>0</v>
      </c>
      <c r="H9" s="14">
        <f aca="true" t="shared" si="1" ref="H9:H18">I9+J9+K9</f>
        <v>35488.54</v>
      </c>
      <c r="I9" s="9">
        <v>700</v>
      </c>
      <c r="J9" s="9">
        <v>34788.54</v>
      </c>
      <c r="K9" s="9">
        <v>0</v>
      </c>
    </row>
    <row r="10" spans="1:11" ht="126">
      <c r="A10" s="10">
        <v>3</v>
      </c>
      <c r="B10" s="19" t="s">
        <v>26</v>
      </c>
      <c r="C10" s="24"/>
      <c r="D10" s="14">
        <f t="shared" si="0"/>
        <v>51892.76</v>
      </c>
      <c r="E10" s="14">
        <v>0</v>
      </c>
      <c r="F10" s="14">
        <f>50302.76+1590</f>
        <v>51892.76</v>
      </c>
      <c r="G10" s="14">
        <v>0</v>
      </c>
      <c r="H10" s="14">
        <f t="shared" si="1"/>
        <v>49712.2</v>
      </c>
      <c r="I10" s="9">
        <v>0</v>
      </c>
      <c r="J10" s="9">
        <f>48122.2+1590</f>
        <v>49712.2</v>
      </c>
      <c r="K10" s="9">
        <v>0</v>
      </c>
    </row>
    <row r="11" spans="1:11" ht="94.5">
      <c r="A11" s="10">
        <v>4</v>
      </c>
      <c r="B11" s="20" t="s">
        <v>18</v>
      </c>
      <c r="C11" s="24"/>
      <c r="D11" s="14">
        <f t="shared" si="0"/>
        <v>26344.77</v>
      </c>
      <c r="E11" s="14">
        <v>0</v>
      </c>
      <c r="F11" s="14">
        <v>26344.77</v>
      </c>
      <c r="G11" s="14">
        <v>0</v>
      </c>
      <c r="H11" s="14">
        <f t="shared" si="1"/>
        <v>26344.77</v>
      </c>
      <c r="I11" s="9">
        <v>0</v>
      </c>
      <c r="J11" s="9">
        <v>26344.77</v>
      </c>
      <c r="K11" s="9">
        <v>0</v>
      </c>
    </row>
    <row r="12" spans="1:11" ht="110.25">
      <c r="A12" s="10">
        <v>5</v>
      </c>
      <c r="B12" s="19" t="s">
        <v>27</v>
      </c>
      <c r="C12" s="24"/>
      <c r="D12" s="14">
        <f t="shared" si="0"/>
        <v>7120</v>
      </c>
      <c r="E12" s="14">
        <v>7120</v>
      </c>
      <c r="F12" s="14">
        <v>0</v>
      </c>
      <c r="G12" s="14">
        <v>0</v>
      </c>
      <c r="H12" s="14">
        <f t="shared" si="1"/>
        <v>0</v>
      </c>
      <c r="I12" s="9">
        <v>0</v>
      </c>
      <c r="J12" s="9">
        <v>0</v>
      </c>
      <c r="K12" s="9">
        <v>0</v>
      </c>
    </row>
    <row r="13" spans="1:11" ht="157.5">
      <c r="A13" s="10">
        <v>6</v>
      </c>
      <c r="B13" s="19" t="s">
        <v>28</v>
      </c>
      <c r="C13" s="24"/>
      <c r="D13" s="14">
        <f t="shared" si="0"/>
        <v>1846.1</v>
      </c>
      <c r="E13" s="14">
        <v>1846.1</v>
      </c>
      <c r="F13" s="14">
        <v>0</v>
      </c>
      <c r="G13" s="14">
        <v>0</v>
      </c>
      <c r="H13" s="14">
        <f t="shared" si="1"/>
        <v>1846.1</v>
      </c>
      <c r="I13" s="9">
        <v>1846.1</v>
      </c>
      <c r="J13" s="9">
        <v>0</v>
      </c>
      <c r="K13" s="9">
        <v>0</v>
      </c>
    </row>
    <row r="14" spans="1:12" ht="173.25">
      <c r="A14" s="10">
        <v>7</v>
      </c>
      <c r="B14" s="19" t="s">
        <v>20</v>
      </c>
      <c r="C14" s="24"/>
      <c r="D14" s="14">
        <f t="shared" si="0"/>
        <v>821.17</v>
      </c>
      <c r="E14" s="14">
        <v>821.17</v>
      </c>
      <c r="F14" s="14">
        <v>0</v>
      </c>
      <c r="G14" s="14">
        <v>0</v>
      </c>
      <c r="H14" s="14">
        <f t="shared" si="1"/>
        <v>821.17</v>
      </c>
      <c r="I14" s="9">
        <v>821.17</v>
      </c>
      <c r="J14" s="9">
        <v>0</v>
      </c>
      <c r="K14" s="9">
        <v>0</v>
      </c>
      <c r="L14" s="16">
        <f>I14</f>
        <v>821.17</v>
      </c>
    </row>
    <row r="15" spans="1:11" ht="220.5">
      <c r="A15" s="10">
        <v>8</v>
      </c>
      <c r="B15" s="19" t="s">
        <v>29</v>
      </c>
      <c r="C15" s="24"/>
      <c r="D15" s="14">
        <f t="shared" si="0"/>
        <v>108866.3</v>
      </c>
      <c r="E15" s="14">
        <v>1078</v>
      </c>
      <c r="F15" s="14">
        <v>5389.3</v>
      </c>
      <c r="G15" s="14">
        <v>102399</v>
      </c>
      <c r="H15" s="14">
        <f t="shared" si="1"/>
        <v>108866.3</v>
      </c>
      <c r="I15" s="9">
        <v>1078</v>
      </c>
      <c r="J15" s="9">
        <v>5389.3</v>
      </c>
      <c r="K15" s="9">
        <v>102399</v>
      </c>
    </row>
    <row r="16" spans="1:11" ht="94.5">
      <c r="A16" s="10">
        <v>9</v>
      </c>
      <c r="B16" s="19" t="s">
        <v>33</v>
      </c>
      <c r="C16" s="24"/>
      <c r="D16" s="14">
        <f t="shared" si="0"/>
        <v>137.19</v>
      </c>
      <c r="E16" s="14">
        <v>137.19</v>
      </c>
      <c r="F16" s="14">
        <v>0</v>
      </c>
      <c r="G16" s="14">
        <v>0</v>
      </c>
      <c r="H16" s="14">
        <f t="shared" si="1"/>
        <v>137.19</v>
      </c>
      <c r="I16" s="9">
        <v>137.19</v>
      </c>
      <c r="J16" s="9">
        <v>0</v>
      </c>
      <c r="K16" s="9">
        <v>0</v>
      </c>
    </row>
    <row r="17" spans="1:11" ht="236.25">
      <c r="A17" s="10">
        <v>10</v>
      </c>
      <c r="B17" s="19" t="s">
        <v>36</v>
      </c>
      <c r="C17" s="24"/>
      <c r="D17" s="14">
        <f t="shared" si="0"/>
        <v>25891.25</v>
      </c>
      <c r="E17" s="14">
        <v>0</v>
      </c>
      <c r="F17" s="14">
        <v>25891.25</v>
      </c>
      <c r="G17" s="14">
        <v>0</v>
      </c>
      <c r="H17" s="14">
        <f t="shared" si="1"/>
        <v>10115</v>
      </c>
      <c r="I17" s="9">
        <v>0</v>
      </c>
      <c r="J17" s="9">
        <v>10115</v>
      </c>
      <c r="K17" s="9">
        <v>0</v>
      </c>
    </row>
    <row r="18" spans="1:11" ht="157.5">
      <c r="A18" s="10">
        <v>11</v>
      </c>
      <c r="B18" s="19" t="s">
        <v>16</v>
      </c>
      <c r="C18" s="24"/>
      <c r="D18" s="14">
        <f t="shared" si="0"/>
        <v>38949.72</v>
      </c>
      <c r="E18" s="14">
        <v>0</v>
      </c>
      <c r="F18" s="14">
        <v>9737.43</v>
      </c>
      <c r="G18" s="14">
        <v>29212.29</v>
      </c>
      <c r="H18" s="14">
        <f t="shared" si="1"/>
        <v>38949.72</v>
      </c>
      <c r="I18" s="9">
        <v>0</v>
      </c>
      <c r="J18" s="9">
        <v>9737.43</v>
      </c>
      <c r="K18" s="9">
        <v>29212.29</v>
      </c>
    </row>
    <row r="19" spans="1:11" ht="15.75">
      <c r="A19" s="10">
        <v>12</v>
      </c>
      <c r="B19" s="6" t="s">
        <v>1</v>
      </c>
      <c r="C19" s="24"/>
      <c r="D19" s="9">
        <f aca="true" t="shared" si="2" ref="D19:K19">SUM(D8:D18)</f>
        <v>300723.80000000005</v>
      </c>
      <c r="E19" s="9">
        <f t="shared" si="2"/>
        <v>15068.460000000001</v>
      </c>
      <c r="F19" s="9">
        <f t="shared" si="2"/>
        <v>154044.05</v>
      </c>
      <c r="G19" s="9">
        <f t="shared" si="2"/>
        <v>131611.29</v>
      </c>
      <c r="H19" s="9">
        <f t="shared" si="2"/>
        <v>274483.99</v>
      </c>
      <c r="I19" s="9">
        <f t="shared" si="2"/>
        <v>6785.46</v>
      </c>
      <c r="J19" s="9">
        <f t="shared" si="2"/>
        <v>136087.24</v>
      </c>
      <c r="K19" s="9">
        <f t="shared" si="2"/>
        <v>131611.29</v>
      </c>
    </row>
    <row r="20" spans="1:11" ht="94.5">
      <c r="A20" s="10">
        <v>13</v>
      </c>
      <c r="B20" s="20" t="s">
        <v>30</v>
      </c>
      <c r="C20" s="22" t="s">
        <v>19</v>
      </c>
      <c r="D20" s="14">
        <f>E20+F20</f>
        <v>3000</v>
      </c>
      <c r="E20" s="14">
        <v>3000</v>
      </c>
      <c r="F20" s="14">
        <v>0</v>
      </c>
      <c r="G20" s="14">
        <v>0</v>
      </c>
      <c r="H20" s="14">
        <f>I20+J20</f>
        <v>3000</v>
      </c>
      <c r="I20" s="9">
        <v>3000</v>
      </c>
      <c r="J20" s="9">
        <v>0</v>
      </c>
      <c r="K20" s="9">
        <v>0</v>
      </c>
    </row>
    <row r="21" spans="1:11" ht="15.75">
      <c r="A21" s="10">
        <v>14</v>
      </c>
      <c r="B21" s="6" t="s">
        <v>1</v>
      </c>
      <c r="C21" s="23"/>
      <c r="D21" s="9">
        <f>SUM(D20:D20)</f>
        <v>3000</v>
      </c>
      <c r="E21" s="9">
        <f aca="true" t="shared" si="3" ref="E21:K21">SUM(E20:E20)</f>
        <v>3000</v>
      </c>
      <c r="F21" s="9">
        <f t="shared" si="3"/>
        <v>0</v>
      </c>
      <c r="G21" s="9">
        <f t="shared" si="3"/>
        <v>0</v>
      </c>
      <c r="H21" s="9">
        <f t="shared" si="3"/>
        <v>3000</v>
      </c>
      <c r="I21" s="9">
        <f t="shared" si="3"/>
        <v>3000</v>
      </c>
      <c r="J21" s="9">
        <f t="shared" si="3"/>
        <v>0</v>
      </c>
      <c r="K21" s="9">
        <f t="shared" si="3"/>
        <v>0</v>
      </c>
    </row>
    <row r="22" spans="1:11" ht="78.75">
      <c r="A22" s="10">
        <v>16</v>
      </c>
      <c r="B22" s="6"/>
      <c r="C22" s="17" t="s">
        <v>15</v>
      </c>
      <c r="D22" s="14">
        <f>E22+F22</f>
        <v>0</v>
      </c>
      <c r="E22" s="14">
        <v>0</v>
      </c>
      <c r="F22" s="14">
        <v>0</v>
      </c>
      <c r="G22" s="14">
        <v>0</v>
      </c>
      <c r="H22" s="14">
        <f>I22+J22</f>
        <v>0</v>
      </c>
      <c r="I22" s="9">
        <v>0</v>
      </c>
      <c r="J22" s="9">
        <v>0</v>
      </c>
      <c r="K22" s="9">
        <v>0</v>
      </c>
    </row>
    <row r="23" spans="1:11" ht="15.75" hidden="1">
      <c r="A23" s="10">
        <v>17</v>
      </c>
      <c r="B23" s="18" t="s">
        <v>1</v>
      </c>
      <c r="C23" s="17"/>
      <c r="D23" s="14">
        <f>D22</f>
        <v>0</v>
      </c>
      <c r="E23" s="14">
        <f aca="true" t="shared" si="4" ref="E23:K23">E22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</row>
    <row r="24" spans="1:11" ht="15.75">
      <c r="A24" s="10">
        <v>15</v>
      </c>
      <c r="B24" s="6" t="s">
        <v>1</v>
      </c>
      <c r="C24" s="17"/>
      <c r="D24" s="9">
        <f>D19+D21</f>
        <v>303723.80000000005</v>
      </c>
      <c r="E24" s="9">
        <v>18067.47</v>
      </c>
      <c r="F24" s="9">
        <v>154044.04</v>
      </c>
      <c r="G24" s="9">
        <f>G19+G21</f>
        <v>131611.29</v>
      </c>
      <c r="H24" s="9">
        <f>H19+H21</f>
        <v>277483.99</v>
      </c>
      <c r="I24" s="9">
        <v>9785.47</v>
      </c>
      <c r="J24" s="9">
        <f>J19+J21</f>
        <v>136087.24</v>
      </c>
      <c r="K24" s="9">
        <f>K19+K21</f>
        <v>131611.29</v>
      </c>
    </row>
    <row r="26" spans="1:7" ht="15.75">
      <c r="A26" s="2" t="s">
        <v>31</v>
      </c>
      <c r="D26" s="12"/>
      <c r="G26" s="2" t="s">
        <v>22</v>
      </c>
    </row>
    <row r="29" spans="1:6" ht="15.75">
      <c r="A29" s="2" t="s">
        <v>32</v>
      </c>
      <c r="F29" s="21"/>
    </row>
    <row r="30" ht="15.75">
      <c r="F30" s="21"/>
    </row>
    <row r="31" ht="15.75">
      <c r="F31" s="21"/>
    </row>
  </sheetData>
  <sheetProtection/>
  <mergeCells count="12">
    <mergeCell ref="B5:B6"/>
    <mergeCell ref="A5:A6"/>
    <mergeCell ref="F29:F31"/>
    <mergeCell ref="C20:C21"/>
    <mergeCell ref="C8:C19"/>
    <mergeCell ref="H5:H6"/>
    <mergeCell ref="I5:K5"/>
    <mergeCell ref="A2:K2"/>
    <mergeCell ref="C3:H3"/>
    <mergeCell ref="D5:D6"/>
    <mergeCell ref="E5:G5"/>
    <mergeCell ref="C5:C6"/>
  </mergeCells>
  <printOptions/>
  <pageMargins left="0.3937007874015748" right="0.3937007874015748" top="0.984251968503937" bottom="0.3937007874015748" header="0.5118110236220472" footer="0.15748031496062992"/>
  <pageSetup firstPageNumber="388" useFirstPageNumber="1" fitToHeight="2" horizontalDpi="600" verticalDpi="600" orientation="landscape" paperSize="9" scale="70" r:id="rId1"/>
  <rowBreaks count="3" manualBreakCount="3">
    <brk id="9" max="10" man="1"/>
    <brk id="13" max="10" man="1"/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70" zoomScaleNormal="70" zoomScalePageLayoutView="0" workbookViewId="0" topLeftCell="J1">
      <selection activeCell="H14" sqref="H14"/>
    </sheetView>
  </sheetViews>
  <sheetFormatPr defaultColWidth="9.00390625" defaultRowHeight="12.75"/>
  <cols>
    <col min="1" max="1" width="13.125" style="0" customWidth="1"/>
    <col min="2" max="2" width="86.875" style="0" customWidth="1"/>
    <col min="3" max="3" width="21.75390625" style="0" customWidth="1"/>
    <col min="4" max="4" width="22.625" style="0" customWidth="1"/>
  </cols>
  <sheetData>
    <row r="1" spans="1:4" ht="15.75" customHeight="1">
      <c r="A1" s="26" t="s">
        <v>0</v>
      </c>
      <c r="B1" s="30" t="s">
        <v>3</v>
      </c>
      <c r="C1" s="26" t="s">
        <v>24</v>
      </c>
      <c r="D1" s="25" t="s">
        <v>41</v>
      </c>
    </row>
    <row r="2" spans="1:4" ht="37.5" customHeight="1">
      <c r="A2" s="26"/>
      <c r="B2" s="31"/>
      <c r="C2" s="26"/>
      <c r="D2" s="25"/>
    </row>
    <row r="3" spans="1:4" ht="15.75">
      <c r="A3" s="7">
        <v>1</v>
      </c>
      <c r="B3" s="7" t="s">
        <v>7</v>
      </c>
      <c r="C3" s="7">
        <v>3</v>
      </c>
      <c r="D3" s="8" t="s">
        <v>9</v>
      </c>
    </row>
    <row r="4" spans="1:4" ht="58.5" customHeight="1">
      <c r="A4" s="10">
        <v>1</v>
      </c>
      <c r="B4" s="33" t="s">
        <v>37</v>
      </c>
      <c r="C4" s="32">
        <f>инвестпроекты!D8</f>
        <v>3366</v>
      </c>
      <c r="D4" s="32">
        <f>инвестпроекты!H8</f>
        <v>2203</v>
      </c>
    </row>
    <row r="5" spans="1:4" ht="146.25" customHeight="1">
      <c r="A5" s="10">
        <v>2</v>
      </c>
      <c r="B5" s="33" t="s">
        <v>42</v>
      </c>
      <c r="C5" s="32">
        <f>инвестпроекты!D9</f>
        <v>35488.54</v>
      </c>
      <c r="D5" s="32">
        <f>инвестпроекты!D9</f>
        <v>35488.54</v>
      </c>
    </row>
    <row r="6" spans="1:4" ht="69.75" customHeight="1">
      <c r="A6" s="10">
        <v>3</v>
      </c>
      <c r="B6" s="33" t="s">
        <v>43</v>
      </c>
      <c r="C6" s="32">
        <f>инвестпроекты!D10</f>
        <v>51892.76</v>
      </c>
      <c r="D6" s="32">
        <f>инвестпроекты!H10</f>
        <v>49712.2</v>
      </c>
    </row>
    <row r="7" spans="1:4" ht="44.25" customHeight="1">
      <c r="A7" s="10">
        <v>4</v>
      </c>
      <c r="B7" s="34" t="s">
        <v>44</v>
      </c>
      <c r="C7" s="32">
        <f>инвестпроекты!D11</f>
        <v>26344.77</v>
      </c>
      <c r="D7" s="32">
        <f>инвестпроекты!H11</f>
        <v>26344.77</v>
      </c>
    </row>
    <row r="8" spans="1:4" ht="57.75" customHeight="1">
      <c r="A8" s="10">
        <v>5</v>
      </c>
      <c r="B8" s="33" t="s">
        <v>45</v>
      </c>
      <c r="C8" s="32">
        <f>инвестпроекты!D12</f>
        <v>7120</v>
      </c>
      <c r="D8" s="32">
        <f>инвестпроекты!H12</f>
        <v>0</v>
      </c>
    </row>
    <row r="9" spans="1:4" ht="42.75" customHeight="1">
      <c r="A9" s="10">
        <v>6</v>
      </c>
      <c r="B9" s="33" t="s">
        <v>46</v>
      </c>
      <c r="C9" s="32">
        <f>инвестпроекты!D13</f>
        <v>1846.1</v>
      </c>
      <c r="D9" s="32">
        <f>инвестпроекты!H13</f>
        <v>1846.1</v>
      </c>
    </row>
    <row r="10" spans="1:4" ht="42" customHeight="1">
      <c r="A10" s="10">
        <v>7</v>
      </c>
      <c r="B10" s="33" t="s">
        <v>38</v>
      </c>
      <c r="C10" s="32">
        <f>инвестпроекты!D14</f>
        <v>821.17</v>
      </c>
      <c r="D10" s="32">
        <f>инвестпроекты!H14</f>
        <v>821.17</v>
      </c>
    </row>
    <row r="11" spans="1:4" ht="84" customHeight="1">
      <c r="A11" s="10">
        <v>8</v>
      </c>
      <c r="B11" s="33" t="s">
        <v>39</v>
      </c>
      <c r="C11" s="32">
        <f>инвестпроекты!D15</f>
        <v>108866.3</v>
      </c>
      <c r="D11" s="32">
        <f>инвестпроекты!H15</f>
        <v>108866.3</v>
      </c>
    </row>
    <row r="12" spans="1:4" ht="65.25" customHeight="1">
      <c r="A12" s="10">
        <v>9</v>
      </c>
      <c r="B12" s="33" t="s">
        <v>40</v>
      </c>
      <c r="C12" s="32">
        <f>инвестпроекты!D16</f>
        <v>137.19</v>
      </c>
      <c r="D12" s="32">
        <f>инвестпроекты!H16</f>
        <v>137.19</v>
      </c>
    </row>
    <row r="13" spans="1:4" ht="110.25" customHeight="1">
      <c r="A13" s="35">
        <v>10</v>
      </c>
      <c r="B13" s="33" t="s">
        <v>47</v>
      </c>
      <c r="C13" s="32">
        <f>инвестпроекты!D17</f>
        <v>25891.25</v>
      </c>
      <c r="D13" s="32">
        <f>инвестпроекты!H17</f>
        <v>10115</v>
      </c>
    </row>
    <row r="14" spans="1:4" ht="86.25" customHeight="1">
      <c r="A14" s="35">
        <v>11</v>
      </c>
      <c r="B14" s="33" t="s">
        <v>48</v>
      </c>
      <c r="C14" s="32">
        <f>инвестпроекты!D18</f>
        <v>38949.72</v>
      </c>
      <c r="D14" s="32">
        <f>инвестпроекты!H18</f>
        <v>38949.72</v>
      </c>
    </row>
    <row r="15" spans="1:4" ht="85.5" customHeight="1">
      <c r="A15" s="10">
        <v>12</v>
      </c>
      <c r="B15" s="34" t="s">
        <v>30</v>
      </c>
      <c r="C15" s="36">
        <f>инвестпроекты!D20</f>
        <v>3000</v>
      </c>
      <c r="D15" s="36">
        <f>инвестпроекты!H20</f>
        <v>3000</v>
      </c>
    </row>
  </sheetData>
  <sheetProtection/>
  <mergeCells count="4">
    <mergeCell ref="A1:A2"/>
    <mergeCell ref="B1:B2"/>
    <mergeCell ref="D1:D2"/>
    <mergeCell ref="C1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2022-01-22T10:49:48Z</cp:lastPrinted>
  <dcterms:created xsi:type="dcterms:W3CDTF">2006-10-10T07:40:36Z</dcterms:created>
  <dcterms:modified xsi:type="dcterms:W3CDTF">2022-01-27T05:44:19Z</dcterms:modified>
  <cp:category/>
  <cp:version/>
  <cp:contentType/>
  <cp:contentStatus/>
</cp:coreProperties>
</file>