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Бюджет!$I$54</definedName>
  </definedNames>
  <calcPr calcId="125725"/>
</workbook>
</file>

<file path=xl/calcChain.xml><?xml version="1.0" encoding="utf-8"?>
<calcChain xmlns="http://schemas.openxmlformats.org/spreadsheetml/2006/main">
  <c r="E53" i="1"/>
  <c r="F53"/>
  <c r="G53"/>
  <c r="D53"/>
  <c r="C52"/>
  <c r="D41"/>
  <c r="E41"/>
  <c r="F41"/>
  <c r="G41"/>
  <c r="C41"/>
  <c r="C23"/>
  <c r="C46"/>
  <c r="C38"/>
  <c r="C34"/>
  <c r="C31"/>
  <c r="C29"/>
  <c r="C26"/>
  <c r="C5"/>
  <c r="E52"/>
  <c r="F52"/>
  <c r="G52"/>
  <c r="D52"/>
  <c r="G46"/>
  <c r="D54" l="1"/>
  <c r="C47"/>
  <c r="D46"/>
  <c r="E46"/>
  <c r="F46"/>
  <c r="E38"/>
  <c r="F38"/>
  <c r="G38"/>
  <c r="E34"/>
  <c r="F34"/>
  <c r="D31"/>
  <c r="E31"/>
  <c r="F31"/>
  <c r="G31"/>
  <c r="D29"/>
  <c r="E29"/>
  <c r="F29"/>
  <c r="G29"/>
  <c r="E26"/>
  <c r="F26"/>
  <c r="G26"/>
  <c r="E23"/>
  <c r="F23"/>
  <c r="G23"/>
  <c r="D38"/>
  <c r="D34"/>
  <c r="D26"/>
  <c r="D23"/>
  <c r="F5"/>
  <c r="E5"/>
  <c r="D5"/>
  <c r="G34"/>
  <c r="G5"/>
  <c r="E47" l="1"/>
  <c r="F47"/>
  <c r="D47"/>
  <c r="C53"/>
  <c r="C54" s="1"/>
  <c r="G47"/>
  <c r="G54" l="1"/>
  <c r="F54"/>
  <c r="E54"/>
</calcChain>
</file>

<file path=xl/sharedStrings.xml><?xml version="1.0" encoding="utf-8"?>
<sst xmlns="http://schemas.openxmlformats.org/spreadsheetml/2006/main" count="68" uniqueCount="42">
  <si>
    <t>Финансовое управление администрации города Минусинска</t>
  </si>
  <si>
    <t>Непрограммные расходы представительного органа муниципального образования</t>
  </si>
  <si>
    <t>Муниципальная программа "Культура города Минусинска"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</si>
  <si>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</si>
  <si>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Администрация города Минусинска</t>
  </si>
  <si>
    <t>Муниципальная программа "Обеспечение транспортной инфраструктуры муниципального образования город Минусинск</t>
  </si>
  <si>
    <t>Муниципальная программа "Обеспечение жизнедеятельности территории "</t>
  </si>
  <si>
    <t>Муниципальная программа "Благоустройство территории муниципального образования город Минусинск"</t>
  </si>
  <si>
    <t>Муниципальная программа "Молодежь Минусинска"</t>
  </si>
  <si>
    <t>Муниципальная программа "Управление муниципальными финансами"</t>
  </si>
  <si>
    <t>Муниципальная программа "Эффективное управление муниципальным имуществом города Минусинска"</t>
  </si>
  <si>
    <t>Муниципальная программа "Социально - экономическая поддержка интересов населения города Минусинска"</t>
  </si>
  <si>
    <t>Муниципальная программа "Управление земельно-имущественными отношениями на территории города Минусинска"</t>
  </si>
  <si>
    <t>Муниципальная программа "Развитие архивного дела в городе Минусинске"</t>
  </si>
  <si>
    <t>Муниципальная программа "Безопасный город"</t>
  </si>
  <si>
    <t>Непрограммные расходы высшего должностного лица субъекта Российской Федерации и муниципального образования</t>
  </si>
  <si>
    <t>Непрограммные расходы Администрации города Минусинска</t>
  </si>
  <si>
    <t>Непрограммные расходы отдельных органов местного самоуправления</t>
  </si>
  <si>
    <t>Непрограммные расходы Территориального отдела по вопросам жизнедеятельности городского посёлка Зелёный Бор администрации города Минусинска</t>
  </si>
  <si>
    <t>Муниципальная программа "Физическая культура и спорт в муниципальном образовании город Минусинск"</t>
  </si>
  <si>
    <t>Муниципальная программа "Развитие образования города Минусинска"</t>
  </si>
  <si>
    <t>Муниципальная программа "Система социальной защиты граждан города Минусинска"</t>
  </si>
  <si>
    <t>Итого</t>
  </si>
  <si>
    <t>Минусинский городской Совет Депутатов</t>
  </si>
  <si>
    <t>Всего</t>
  </si>
  <si>
    <t>Территориальный отдел по вопросам жизнедеятельности городского посёлка Зелёный Бор администрации города Минусинска</t>
  </si>
  <si>
    <t>Отдел спорта и молодежной политики администрации города Минусинска</t>
  </si>
  <si>
    <t>Управление образования администрации города Минусинска</t>
  </si>
  <si>
    <t>Управление социальной защиты населения администрации города Минусинска</t>
  </si>
  <si>
    <t>Направление расходов</t>
  </si>
  <si>
    <t>Непрограммные расходы</t>
  </si>
  <si>
    <t>Программные расходы</t>
  </si>
  <si>
    <t>План 2020 год</t>
  </si>
  <si>
    <t>Отдел культуры администрации города Минусинска</t>
  </si>
  <si>
    <t>Всего расходов</t>
  </si>
  <si>
    <t>ГРБС</t>
  </si>
  <si>
    <t>План 2021 год</t>
  </si>
  <si>
    <t>Факт 2019 год</t>
  </si>
  <si>
    <t>План 2022 год</t>
  </si>
  <si>
    <t>Исполнение на 01.07.2020 года</t>
  </si>
  <si>
    <t>Муниципальная программа "Формирование современной городской среды" на 2018-2024 годы</t>
  </si>
  <si>
    <t>Муниципальная программа "Информационное общество муниципального образования город Минусинск"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</si>
</sst>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 Cyr"/>
    </font>
    <font>
      <b/>
      <sz val="8"/>
      <name val="Arial Cyr"/>
    </font>
    <font>
      <b/>
      <sz val="10"/>
      <name val="Arial"/>
      <family val="2"/>
      <charset val="204"/>
    </font>
    <font>
      <sz val="8.5"/>
      <name val="MS Sans Serif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5" fillId="0" borderId="0" xfId="0" applyFont="1" applyFill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/>
    <xf numFmtId="4" fontId="5" fillId="0" borderId="0" xfId="0" applyNumberFormat="1" applyFont="1" applyFill="1"/>
    <xf numFmtId="0" fontId="5" fillId="0" borderId="1" xfId="0" applyFont="1" applyFill="1" applyBorder="1"/>
    <xf numFmtId="0" fontId="5" fillId="0" borderId="0" xfId="0" applyFont="1" applyFill="1" applyBorder="1"/>
    <xf numFmtId="4" fontId="5" fillId="0" borderId="1" xfId="0" applyNumberFormat="1" applyFont="1" applyFill="1" applyBorder="1"/>
    <xf numFmtId="4" fontId="7" fillId="0" borderId="1" xfId="0" applyNumberFormat="1" applyFont="1" applyFill="1" applyBorder="1" applyAlignment="1" applyProtection="1">
      <alignment horizontal="righ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/>
    </xf>
    <xf numFmtId="49" fontId="6" fillId="0" borderId="0" xfId="0" applyNumberFormat="1" applyFont="1" applyFill="1" applyBorder="1" applyAlignment="1" applyProtection="1">
      <alignment horizontal="left"/>
    </xf>
    <xf numFmtId="4" fontId="6" fillId="0" borderId="0" xfId="0" applyNumberFormat="1" applyFont="1" applyFill="1" applyBorder="1" applyAlignment="1" applyProtection="1">
      <alignment horizontal="right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left" vertical="top" wrapText="1"/>
    </xf>
    <xf numFmtId="4" fontId="7" fillId="0" borderId="1" xfId="1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</cellXfs>
  <cellStyles count="2">
    <cellStyle name="Обычный" xfId="0" builtinId="0"/>
    <cellStyle name="Обычный_Бюджет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Бюджет!$B$52</c:f>
              <c:strCache>
                <c:ptCount val="1"/>
                <c:pt idx="0">
                  <c:v>Непрограммные расходы</c:v>
                </c:pt>
              </c:strCache>
            </c:strRef>
          </c:tx>
          <c:cat>
            <c:strRef>
              <c:f>Бюджет!$C$51:$G$51</c:f>
              <c:strCache>
                <c:ptCount val="5"/>
                <c:pt idx="0">
                  <c:v>Факт 2019 год</c:v>
                </c:pt>
                <c:pt idx="1">
                  <c:v>План 2020 год</c:v>
                </c:pt>
                <c:pt idx="2">
                  <c:v>План 2021 год</c:v>
                </c:pt>
                <c:pt idx="3">
                  <c:v>План 2022 год</c:v>
                </c:pt>
                <c:pt idx="4">
                  <c:v>Исполнение на 01.07.2020 года</c:v>
                </c:pt>
              </c:strCache>
            </c:strRef>
          </c:cat>
          <c:val>
            <c:numRef>
              <c:f>Бюджет!$C$52:$G$52</c:f>
              <c:numCache>
                <c:formatCode>#,##0.00</c:formatCode>
                <c:ptCount val="5"/>
                <c:pt idx="0">
                  <c:v>93276865.450000018</c:v>
                </c:pt>
                <c:pt idx="1">
                  <c:v>70348917</c:v>
                </c:pt>
                <c:pt idx="2">
                  <c:v>55666960</c:v>
                </c:pt>
                <c:pt idx="3">
                  <c:v>55245660</c:v>
                </c:pt>
                <c:pt idx="4">
                  <c:v>20070924.900000002</c:v>
                </c:pt>
              </c:numCache>
            </c:numRef>
          </c:val>
        </c:ser>
        <c:ser>
          <c:idx val="1"/>
          <c:order val="1"/>
          <c:tx>
            <c:strRef>
              <c:f>Бюджет!$B$53</c:f>
              <c:strCache>
                <c:ptCount val="1"/>
                <c:pt idx="0">
                  <c:v>Программные расходы</c:v>
                </c:pt>
              </c:strCache>
            </c:strRef>
          </c:tx>
          <c:cat>
            <c:strRef>
              <c:f>Бюджет!$C$51:$G$51</c:f>
              <c:strCache>
                <c:ptCount val="5"/>
                <c:pt idx="0">
                  <c:v>Факт 2019 год</c:v>
                </c:pt>
                <c:pt idx="1">
                  <c:v>План 2020 год</c:v>
                </c:pt>
                <c:pt idx="2">
                  <c:v>План 2021 год</c:v>
                </c:pt>
                <c:pt idx="3">
                  <c:v>План 2022 год</c:v>
                </c:pt>
                <c:pt idx="4">
                  <c:v>Исполнение на 01.07.2020 года</c:v>
                </c:pt>
              </c:strCache>
            </c:strRef>
          </c:cat>
          <c:val>
            <c:numRef>
              <c:f>Бюджет!$C$53:$G$53</c:f>
              <c:numCache>
                <c:formatCode>#,##0.00</c:formatCode>
                <c:ptCount val="5"/>
                <c:pt idx="0">
                  <c:v>2446468858.1100006</c:v>
                </c:pt>
                <c:pt idx="1">
                  <c:v>2321806868.7799997</c:v>
                </c:pt>
                <c:pt idx="2">
                  <c:v>2081131963.8</c:v>
                </c:pt>
                <c:pt idx="3">
                  <c:v>1830728605.0999999</c:v>
                </c:pt>
                <c:pt idx="4">
                  <c:v>508520801.51000005</c:v>
                </c:pt>
              </c:numCache>
            </c:numRef>
          </c:val>
        </c:ser>
        <c:ser>
          <c:idx val="2"/>
          <c:order val="2"/>
          <c:tx>
            <c:strRef>
              <c:f>Бюджет!$B$54</c:f>
              <c:strCache>
                <c:ptCount val="1"/>
                <c:pt idx="0">
                  <c:v>Всего расходов</c:v>
                </c:pt>
              </c:strCache>
            </c:strRef>
          </c:tx>
          <c:cat>
            <c:strRef>
              <c:f>Бюджет!$C$51:$G$51</c:f>
              <c:strCache>
                <c:ptCount val="5"/>
                <c:pt idx="0">
                  <c:v>Факт 2019 год</c:v>
                </c:pt>
                <c:pt idx="1">
                  <c:v>План 2020 год</c:v>
                </c:pt>
                <c:pt idx="2">
                  <c:v>План 2021 год</c:v>
                </c:pt>
                <c:pt idx="3">
                  <c:v>План 2022 год</c:v>
                </c:pt>
                <c:pt idx="4">
                  <c:v>Исполнение на 01.07.2020 года</c:v>
                </c:pt>
              </c:strCache>
            </c:strRef>
          </c:cat>
          <c:val>
            <c:numRef>
              <c:f>Бюджет!$C$54:$G$54</c:f>
              <c:numCache>
                <c:formatCode>#,##0.00</c:formatCode>
                <c:ptCount val="5"/>
                <c:pt idx="0">
                  <c:v>2539745723.5600004</c:v>
                </c:pt>
                <c:pt idx="1">
                  <c:v>2392155785.7799997</c:v>
                </c:pt>
                <c:pt idx="2">
                  <c:v>2136798923.8</c:v>
                </c:pt>
                <c:pt idx="3">
                  <c:v>1885974265.0999999</c:v>
                </c:pt>
                <c:pt idx="4">
                  <c:v>528591726.41000003</c:v>
                </c:pt>
              </c:numCache>
            </c:numRef>
          </c:val>
        </c:ser>
        <c:shape val="cylinder"/>
        <c:axId val="116755456"/>
        <c:axId val="116654848"/>
        <c:axId val="0"/>
      </c:bar3DChart>
      <c:catAx>
        <c:axId val="116755456"/>
        <c:scaling>
          <c:orientation val="minMax"/>
        </c:scaling>
        <c:axPos val="b"/>
        <c:tickLblPos val="nextTo"/>
        <c:crossAx val="116654848"/>
        <c:crosses val="autoZero"/>
        <c:auto val="1"/>
        <c:lblAlgn val="ctr"/>
        <c:lblOffset val="100"/>
      </c:catAx>
      <c:valAx>
        <c:axId val="116654848"/>
        <c:scaling>
          <c:orientation val="minMax"/>
        </c:scaling>
        <c:axPos val="l"/>
        <c:majorGridlines/>
        <c:numFmt formatCode="#,##0.00" sourceLinked="1"/>
        <c:tickLblPos val="nextTo"/>
        <c:crossAx val="1167554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447674</xdr:colOff>
      <xdr:row>1</xdr:row>
      <xdr:rowOff>114299</xdr:rowOff>
    </xdr:from>
    <xdr:to>
      <xdr:col>20</xdr:col>
      <xdr:colOff>485775</xdr:colOff>
      <xdr:row>8</xdr:row>
      <xdr:rowOff>95250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54"/>
  <sheetViews>
    <sheetView showGridLines="0" tabSelected="1" workbookViewId="0">
      <selection activeCell="G61" sqref="G61"/>
    </sheetView>
  </sheetViews>
  <sheetFormatPr defaultRowHeight="12.75" customHeight="1"/>
  <cols>
    <col min="1" max="2" width="30.7109375" style="1" customWidth="1"/>
    <col min="3" max="3" width="17" style="1" customWidth="1"/>
    <col min="4" max="6" width="15.42578125" style="1" customWidth="1"/>
    <col min="7" max="7" width="17.140625" style="1" customWidth="1"/>
    <col min="8" max="9" width="9.140625" style="1" customWidth="1"/>
    <col min="10" max="16384" width="9.140625" style="1"/>
  </cols>
  <sheetData>
    <row r="1" spans="1:9">
      <c r="A1" s="22"/>
      <c r="B1" s="22"/>
      <c r="C1" s="22"/>
      <c r="D1" s="22"/>
      <c r="E1" s="22"/>
      <c r="F1" s="22"/>
    </row>
    <row r="2" spans="1:9">
      <c r="A2" s="2"/>
      <c r="B2" s="2"/>
      <c r="C2" s="2"/>
      <c r="D2" s="2"/>
      <c r="E2" s="2"/>
      <c r="F2" s="2"/>
      <c r="G2" s="2"/>
      <c r="H2" s="3"/>
      <c r="I2" s="3"/>
    </row>
    <row r="3" spans="1:9" ht="21">
      <c r="A3" s="4" t="s">
        <v>35</v>
      </c>
      <c r="B3" s="4" t="s">
        <v>29</v>
      </c>
      <c r="C3" s="4" t="s">
        <v>37</v>
      </c>
      <c r="D3" s="4" t="s">
        <v>32</v>
      </c>
      <c r="E3" s="4" t="s">
        <v>36</v>
      </c>
      <c r="F3" s="4" t="s">
        <v>38</v>
      </c>
      <c r="G3" s="4" t="s">
        <v>39</v>
      </c>
    </row>
    <row r="4" spans="1:9" ht="33.75">
      <c r="A4" s="20" t="s">
        <v>23</v>
      </c>
      <c r="B4" s="20" t="s">
        <v>1</v>
      </c>
      <c r="C4" s="10">
        <v>7262510</v>
      </c>
      <c r="D4" s="11">
        <v>8556500</v>
      </c>
      <c r="E4" s="10">
        <v>7642490</v>
      </c>
      <c r="F4" s="10">
        <v>7642490</v>
      </c>
      <c r="G4" s="10">
        <v>2310889.7000000002</v>
      </c>
    </row>
    <row r="5" spans="1:9">
      <c r="A5" s="17" t="s">
        <v>22</v>
      </c>
      <c r="B5" s="17"/>
      <c r="C5" s="12">
        <f t="shared" ref="C5" si="0">C4</f>
        <v>7262510</v>
      </c>
      <c r="D5" s="12">
        <f>D4</f>
        <v>8556500</v>
      </c>
      <c r="E5" s="12">
        <f t="shared" ref="E5:F5" si="1">E4</f>
        <v>7642490</v>
      </c>
      <c r="F5" s="12">
        <f t="shared" si="1"/>
        <v>7642490</v>
      </c>
      <c r="G5" s="12">
        <f t="shared" ref="G5" si="2">G4</f>
        <v>2310889.7000000002</v>
      </c>
    </row>
    <row r="6" spans="1:9" ht="22.5">
      <c r="A6" s="24" t="s">
        <v>4</v>
      </c>
      <c r="B6" s="20" t="s">
        <v>2</v>
      </c>
      <c r="C6" s="10">
        <v>0</v>
      </c>
      <c r="D6" s="10">
        <v>35275972</v>
      </c>
      <c r="E6" s="11">
        <v>81339780</v>
      </c>
      <c r="F6" s="10">
        <v>4993880</v>
      </c>
      <c r="G6" s="10">
        <v>1539780.41</v>
      </c>
    </row>
    <row r="7" spans="1:9" ht="67.5">
      <c r="A7" s="24"/>
      <c r="B7" s="20" t="s">
        <v>3</v>
      </c>
      <c r="C7" s="10">
        <v>51538839.380000003</v>
      </c>
      <c r="D7" s="10">
        <v>49865467</v>
      </c>
      <c r="E7" s="10">
        <v>41019450</v>
      </c>
      <c r="F7" s="10">
        <v>35774290</v>
      </c>
      <c r="G7" s="10">
        <v>12705964.880000001</v>
      </c>
    </row>
    <row r="8" spans="1:9" ht="45">
      <c r="A8" s="24"/>
      <c r="B8" s="20" t="s">
        <v>5</v>
      </c>
      <c r="C8" s="10">
        <v>160209745.56999999</v>
      </c>
      <c r="D8" s="10">
        <v>111679607</v>
      </c>
      <c r="E8" s="10">
        <v>81782080</v>
      </c>
      <c r="F8" s="10">
        <v>83915380</v>
      </c>
      <c r="G8" s="10">
        <v>12293991.289999999</v>
      </c>
    </row>
    <row r="9" spans="1:9" ht="33.75">
      <c r="A9" s="24"/>
      <c r="B9" s="20" t="s">
        <v>6</v>
      </c>
      <c r="C9" s="10">
        <v>234132530.88999999</v>
      </c>
      <c r="D9" s="10">
        <v>135439822.18000001</v>
      </c>
      <c r="E9" s="10">
        <v>150832750</v>
      </c>
      <c r="F9" s="10">
        <v>2604090</v>
      </c>
      <c r="G9" s="10">
        <v>849498.75</v>
      </c>
    </row>
    <row r="10" spans="1:9" ht="45">
      <c r="A10" s="24"/>
      <c r="B10" s="20" t="s">
        <v>7</v>
      </c>
      <c r="C10" s="10">
        <v>6036277.2999999998</v>
      </c>
      <c r="D10" s="10">
        <v>14632540</v>
      </c>
      <c r="E10" s="10">
        <v>4418540</v>
      </c>
      <c r="F10" s="10">
        <v>1418540</v>
      </c>
      <c r="G10" s="10">
        <v>1168681.8700000001</v>
      </c>
    </row>
    <row r="11" spans="1:9" ht="22.5">
      <c r="A11" s="24"/>
      <c r="B11" s="20" t="s">
        <v>8</v>
      </c>
      <c r="C11" s="10">
        <v>3229200</v>
      </c>
      <c r="D11" s="10">
        <v>2494800</v>
      </c>
      <c r="E11" s="10">
        <v>0</v>
      </c>
      <c r="F11" s="10">
        <v>0</v>
      </c>
      <c r="G11" s="10">
        <v>2494800</v>
      </c>
    </row>
    <row r="12" spans="1:9" ht="33.75">
      <c r="A12" s="24"/>
      <c r="B12" s="20" t="s">
        <v>9</v>
      </c>
      <c r="C12" s="10">
        <v>24786214.190000001</v>
      </c>
      <c r="D12" s="10">
        <v>26608311</v>
      </c>
      <c r="E12" s="10">
        <v>23753360</v>
      </c>
      <c r="F12" s="10">
        <v>23753360</v>
      </c>
      <c r="G12" s="10">
        <v>8323858.5899999999</v>
      </c>
    </row>
    <row r="13" spans="1:9" ht="45">
      <c r="A13" s="24" t="s">
        <v>4</v>
      </c>
      <c r="B13" s="20" t="s">
        <v>10</v>
      </c>
      <c r="C13" s="10">
        <v>65104435.950000003</v>
      </c>
      <c r="D13" s="10">
        <v>114991889.59999999</v>
      </c>
      <c r="E13" s="10">
        <v>29511090</v>
      </c>
      <c r="F13" s="10">
        <v>17800710</v>
      </c>
      <c r="G13" s="10">
        <v>4648602.54</v>
      </c>
    </row>
    <row r="14" spans="1:9" ht="33.75">
      <c r="A14" s="24"/>
      <c r="B14" s="20" t="s">
        <v>11</v>
      </c>
      <c r="C14" s="10">
        <v>10000000</v>
      </c>
      <c r="D14" s="10">
        <v>3287710</v>
      </c>
      <c r="E14" s="10">
        <v>2537710</v>
      </c>
      <c r="F14" s="10">
        <v>2537710</v>
      </c>
      <c r="G14" s="10">
        <v>471586.33</v>
      </c>
    </row>
    <row r="15" spans="1:9" ht="45">
      <c r="A15" s="24"/>
      <c r="B15" s="20" t="s">
        <v>12</v>
      </c>
      <c r="C15" s="10">
        <v>9422470</v>
      </c>
      <c r="D15" s="10">
        <v>0</v>
      </c>
      <c r="E15" s="10">
        <v>0</v>
      </c>
      <c r="F15" s="10">
        <v>0</v>
      </c>
      <c r="G15" s="10">
        <v>0</v>
      </c>
    </row>
    <row r="16" spans="1:9" ht="22.5">
      <c r="A16" s="24"/>
      <c r="B16" s="20" t="s">
        <v>13</v>
      </c>
      <c r="C16" s="10">
        <v>5472710.7999999998</v>
      </c>
      <c r="D16" s="10">
        <v>0</v>
      </c>
      <c r="E16" s="10">
        <v>0</v>
      </c>
      <c r="F16" s="10">
        <v>0</v>
      </c>
      <c r="G16" s="10">
        <v>0</v>
      </c>
    </row>
    <row r="17" spans="1:7" ht="22.5">
      <c r="A17" s="24"/>
      <c r="B17" s="20" t="s">
        <v>14</v>
      </c>
      <c r="C17" s="10">
        <v>9995</v>
      </c>
      <c r="D17" s="10">
        <v>623230</v>
      </c>
      <c r="E17" s="10">
        <v>623230</v>
      </c>
      <c r="F17" s="10">
        <v>623230</v>
      </c>
      <c r="G17" s="10">
        <v>0</v>
      </c>
    </row>
    <row r="18" spans="1:7" ht="33.75">
      <c r="A18" s="24"/>
      <c r="B18" s="20" t="s">
        <v>40</v>
      </c>
      <c r="C18" s="10">
        <v>130609796.02</v>
      </c>
      <c r="D18" s="10">
        <v>37653530</v>
      </c>
      <c r="E18" s="10">
        <v>29736700</v>
      </c>
      <c r="F18" s="10">
        <v>31003400</v>
      </c>
      <c r="G18" s="10">
        <v>0</v>
      </c>
    </row>
    <row r="19" spans="1:7" ht="51" customHeight="1">
      <c r="A19" s="24"/>
      <c r="B19" s="20" t="s">
        <v>41</v>
      </c>
      <c r="C19" s="10">
        <v>0</v>
      </c>
      <c r="D19" s="10">
        <v>1200000</v>
      </c>
      <c r="E19" s="10">
        <v>1200000</v>
      </c>
      <c r="F19" s="10">
        <v>1200000</v>
      </c>
      <c r="G19" s="10">
        <v>90000</v>
      </c>
    </row>
    <row r="20" spans="1:7" ht="45">
      <c r="A20" s="24"/>
      <c r="B20" s="20" t="s">
        <v>15</v>
      </c>
      <c r="C20" s="11">
        <v>1580959.96</v>
      </c>
      <c r="D20" s="11">
        <v>2230120</v>
      </c>
      <c r="E20" s="11">
        <v>1997120</v>
      </c>
      <c r="F20" s="11">
        <v>1997120</v>
      </c>
      <c r="G20" s="11">
        <v>393635.84000000003</v>
      </c>
    </row>
    <row r="21" spans="1:7" ht="22.5">
      <c r="A21" s="24"/>
      <c r="B21" s="20" t="s">
        <v>16</v>
      </c>
      <c r="C21" s="10">
        <v>72322602.510000005</v>
      </c>
      <c r="D21" s="11">
        <v>54763442.850000001</v>
      </c>
      <c r="E21" s="10">
        <v>45365700</v>
      </c>
      <c r="F21" s="10">
        <v>44944400</v>
      </c>
      <c r="G21" s="10">
        <v>14570599.43</v>
      </c>
    </row>
    <row r="22" spans="1:7" ht="22.5">
      <c r="A22" s="24"/>
      <c r="B22" s="20" t="s">
        <v>17</v>
      </c>
      <c r="C22" s="10">
        <v>2233000</v>
      </c>
      <c r="D22" s="11">
        <v>0</v>
      </c>
      <c r="E22" s="11">
        <v>0</v>
      </c>
      <c r="F22" s="11">
        <v>0</v>
      </c>
      <c r="G22" s="10">
        <v>0</v>
      </c>
    </row>
    <row r="23" spans="1:7">
      <c r="A23" s="17" t="s">
        <v>22</v>
      </c>
      <c r="B23" s="17"/>
      <c r="C23" s="21">
        <f>SUM(C6:C22)</f>
        <v>776688777.56999993</v>
      </c>
      <c r="D23" s="21">
        <f t="shared" ref="D23:G23" si="3">SUM(D6:D22)</f>
        <v>590746441.63</v>
      </c>
      <c r="E23" s="21">
        <f t="shared" si="3"/>
        <v>494117510</v>
      </c>
      <c r="F23" s="21">
        <f t="shared" si="3"/>
        <v>252566110</v>
      </c>
      <c r="G23" s="21">
        <f t="shared" si="3"/>
        <v>59550999.93</v>
      </c>
    </row>
    <row r="24" spans="1:7" ht="33.75">
      <c r="A24" s="20" t="s">
        <v>0</v>
      </c>
      <c r="B24" s="20" t="s">
        <v>9</v>
      </c>
      <c r="C24" s="23">
        <v>10013710.68</v>
      </c>
      <c r="D24" s="23">
        <v>10297730</v>
      </c>
      <c r="E24" s="23">
        <v>9768560</v>
      </c>
      <c r="F24" s="23">
        <v>9768560</v>
      </c>
      <c r="G24" s="23">
        <v>3710448.24</v>
      </c>
    </row>
    <row r="25" spans="1:7" ht="22.5">
      <c r="A25" s="20"/>
      <c r="B25" s="20" t="s">
        <v>17</v>
      </c>
      <c r="C25" s="10">
        <v>4141503.08</v>
      </c>
      <c r="D25" s="11">
        <v>3500000</v>
      </c>
      <c r="E25" s="11">
        <v>500000</v>
      </c>
      <c r="F25" s="11">
        <v>500000</v>
      </c>
      <c r="G25" s="10">
        <v>2000105.78</v>
      </c>
    </row>
    <row r="26" spans="1:7" ht="15.75" customHeight="1">
      <c r="A26" s="17" t="s">
        <v>22</v>
      </c>
      <c r="B26" s="17"/>
      <c r="C26" s="12">
        <f t="shared" ref="C26" si="4">SUM(C24:C25)</f>
        <v>14155213.76</v>
      </c>
      <c r="D26" s="12">
        <f>SUM(D24:D25)</f>
        <v>13797730</v>
      </c>
      <c r="E26" s="12">
        <f t="shared" ref="E26:G26" si="5">SUM(E24:E25)</f>
        <v>10268560</v>
      </c>
      <c r="F26" s="12">
        <f t="shared" si="5"/>
        <v>10268560</v>
      </c>
      <c r="G26" s="12">
        <f t="shared" si="5"/>
        <v>5710554.0200000005</v>
      </c>
    </row>
    <row r="27" spans="1:7" ht="33.75" customHeight="1">
      <c r="A27" s="20" t="s">
        <v>25</v>
      </c>
      <c r="B27" s="20" t="s">
        <v>6</v>
      </c>
      <c r="C27" s="23">
        <v>9616.15</v>
      </c>
      <c r="D27" s="23">
        <v>0</v>
      </c>
      <c r="E27" s="23">
        <v>226080</v>
      </c>
      <c r="F27" s="23">
        <v>226080</v>
      </c>
      <c r="G27" s="23">
        <v>0</v>
      </c>
    </row>
    <row r="28" spans="1:7" ht="56.25">
      <c r="A28" s="20"/>
      <c r="B28" s="20" t="s">
        <v>18</v>
      </c>
      <c r="C28" s="10">
        <v>2077850</v>
      </c>
      <c r="D28" s="11">
        <v>725754.15</v>
      </c>
      <c r="E28" s="11">
        <v>161650</v>
      </c>
      <c r="F28" s="11">
        <v>161650</v>
      </c>
      <c r="G28" s="10">
        <v>590039.71</v>
      </c>
    </row>
    <row r="29" spans="1:7">
      <c r="A29" s="17" t="s">
        <v>22</v>
      </c>
      <c r="B29" s="17"/>
      <c r="C29" s="12">
        <f t="shared" ref="C29" si="6">SUM(C27:C28)</f>
        <v>2087466.15</v>
      </c>
      <c r="D29" s="12">
        <f t="shared" ref="D29:G29" si="7">SUM(D27:D28)</f>
        <v>725754.15</v>
      </c>
      <c r="E29" s="12">
        <f t="shared" si="7"/>
        <v>387730</v>
      </c>
      <c r="F29" s="12">
        <f t="shared" si="7"/>
        <v>387730</v>
      </c>
      <c r="G29" s="12">
        <f t="shared" si="7"/>
        <v>590039.71</v>
      </c>
    </row>
    <row r="30" spans="1:7" s="5" customFormat="1" ht="22.5" hidden="1">
      <c r="A30" s="20"/>
      <c r="B30" s="20" t="s">
        <v>17</v>
      </c>
      <c r="C30" s="13"/>
      <c r="D30" s="11"/>
      <c r="E30" s="11"/>
      <c r="F30" s="11"/>
      <c r="G30" s="13"/>
    </row>
    <row r="31" spans="1:7" hidden="1">
      <c r="A31" s="18" t="s">
        <v>22</v>
      </c>
      <c r="B31" s="18"/>
      <c r="C31" s="13">
        <f t="shared" ref="C31" si="8">SUM(C30:C30)</f>
        <v>0</v>
      </c>
      <c r="D31" s="13">
        <f t="shared" ref="D31:G31" si="9">SUM(D30:D30)</f>
        <v>0</v>
      </c>
      <c r="E31" s="13">
        <f t="shared" si="9"/>
        <v>0</v>
      </c>
      <c r="F31" s="13">
        <f t="shared" si="9"/>
        <v>0</v>
      </c>
      <c r="G31" s="13">
        <f t="shared" si="9"/>
        <v>0</v>
      </c>
    </row>
    <row r="32" spans="1:7" ht="22.5">
      <c r="A32" s="20" t="s">
        <v>26</v>
      </c>
      <c r="B32" s="20" t="s">
        <v>8</v>
      </c>
      <c r="C32" s="23">
        <v>15486354.470000001</v>
      </c>
      <c r="D32" s="23">
        <v>16875940</v>
      </c>
      <c r="E32" s="23">
        <v>16095510</v>
      </c>
      <c r="F32" s="23">
        <v>16095510</v>
      </c>
      <c r="G32" s="23">
        <v>4537632.9800000004</v>
      </c>
    </row>
    <row r="33" spans="1:7" ht="45">
      <c r="A33" s="20"/>
      <c r="B33" s="20" t="s">
        <v>19</v>
      </c>
      <c r="C33" s="23">
        <v>78579202.359999999</v>
      </c>
      <c r="D33" s="23">
        <v>65005630</v>
      </c>
      <c r="E33" s="23">
        <v>55815820</v>
      </c>
      <c r="F33" s="23">
        <v>55815820</v>
      </c>
      <c r="G33" s="23">
        <v>19352878.18</v>
      </c>
    </row>
    <row r="34" spans="1:7">
      <c r="A34" s="17" t="s">
        <v>22</v>
      </c>
      <c r="B34" s="17"/>
      <c r="C34" s="12">
        <f t="shared" ref="C34" si="10">C33+C32</f>
        <v>94065556.829999998</v>
      </c>
      <c r="D34" s="12">
        <f>D33+D32</f>
        <v>81881570</v>
      </c>
      <c r="E34" s="12">
        <f t="shared" ref="E34:F34" si="11">E33+E32</f>
        <v>71911330</v>
      </c>
      <c r="F34" s="12">
        <f t="shared" si="11"/>
        <v>71911330</v>
      </c>
      <c r="G34" s="12">
        <f t="shared" ref="G34" si="12">G33+G32</f>
        <v>23890511.16</v>
      </c>
    </row>
    <row r="35" spans="1:7" ht="22.5">
      <c r="A35" s="20" t="s">
        <v>33</v>
      </c>
      <c r="B35" s="20" t="s">
        <v>2</v>
      </c>
      <c r="C35" s="23">
        <v>163072229.28</v>
      </c>
      <c r="D35" s="23">
        <v>211473629</v>
      </c>
      <c r="E35" s="23">
        <v>149237810</v>
      </c>
      <c r="F35" s="23">
        <v>149237810</v>
      </c>
      <c r="G35" s="23">
        <v>53695082.590000004</v>
      </c>
    </row>
    <row r="36" spans="1:7" ht="45">
      <c r="A36" s="20"/>
      <c r="B36" s="20" t="s">
        <v>10</v>
      </c>
      <c r="C36" s="23">
        <v>0</v>
      </c>
      <c r="D36" s="23">
        <v>6476300</v>
      </c>
      <c r="E36" s="23">
        <v>4634300</v>
      </c>
      <c r="F36" s="23">
        <v>0</v>
      </c>
      <c r="G36" s="23">
        <v>590000</v>
      </c>
    </row>
    <row r="37" spans="1:7" ht="22.5">
      <c r="A37" s="20"/>
      <c r="B37" s="20" t="s">
        <v>20</v>
      </c>
      <c r="C37" s="23">
        <v>243201.8</v>
      </c>
      <c r="D37" s="23">
        <v>250000</v>
      </c>
      <c r="E37" s="23">
        <v>250000</v>
      </c>
      <c r="F37" s="23">
        <v>250000</v>
      </c>
      <c r="G37" s="23">
        <v>18856.400000000001</v>
      </c>
    </row>
    <row r="38" spans="1:7">
      <c r="A38" s="17" t="s">
        <v>22</v>
      </c>
      <c r="B38" s="17"/>
      <c r="C38" s="12">
        <f t="shared" ref="C38" si="13">SUM(C35:C37)</f>
        <v>163315431.08000001</v>
      </c>
      <c r="D38" s="12">
        <f>SUM(D35:D37)</f>
        <v>218199929</v>
      </c>
      <c r="E38" s="12">
        <f t="shared" ref="E38:G38" si="14">SUM(E35:E37)</f>
        <v>154122110</v>
      </c>
      <c r="F38" s="12">
        <f t="shared" si="14"/>
        <v>149487810</v>
      </c>
      <c r="G38" s="12">
        <f t="shared" si="14"/>
        <v>54303938.990000002</v>
      </c>
    </row>
    <row r="39" spans="1:7" ht="45">
      <c r="A39" s="25" t="s">
        <v>27</v>
      </c>
      <c r="B39" s="20" t="s">
        <v>10</v>
      </c>
      <c r="C39" s="10">
        <v>0</v>
      </c>
      <c r="D39" s="10">
        <v>4929200</v>
      </c>
      <c r="E39" s="10">
        <v>8937500</v>
      </c>
      <c r="F39" s="10">
        <v>0</v>
      </c>
      <c r="G39" s="10">
        <v>299000</v>
      </c>
    </row>
    <row r="40" spans="1:7" ht="22.5">
      <c r="A40" s="25"/>
      <c r="B40" s="20" t="s">
        <v>20</v>
      </c>
      <c r="C40" s="23">
        <v>1381398812.1600001</v>
      </c>
      <c r="D40" s="23">
        <v>1472745561</v>
      </c>
      <c r="E40" s="23">
        <v>1389411693.8</v>
      </c>
      <c r="F40" s="23">
        <v>1393710235.0999999</v>
      </c>
      <c r="G40" s="23">
        <v>381730138.45999998</v>
      </c>
    </row>
    <row r="41" spans="1:7">
      <c r="A41" s="18" t="s">
        <v>22</v>
      </c>
      <c r="B41" s="18"/>
      <c r="C41" s="13">
        <f>C40+C39</f>
        <v>1381398812.1600001</v>
      </c>
      <c r="D41" s="13">
        <f t="shared" ref="D41:G41" si="15">D40+D39</f>
        <v>1477674761</v>
      </c>
      <c r="E41" s="13">
        <f t="shared" si="15"/>
        <v>1398349193.8</v>
      </c>
      <c r="F41" s="13">
        <f t="shared" si="15"/>
        <v>1393710235.0999999</v>
      </c>
      <c r="G41" s="13">
        <f t="shared" si="15"/>
        <v>382029138.45999998</v>
      </c>
    </row>
    <row r="42" spans="1:7" ht="33.75">
      <c r="A42" s="20" t="s">
        <v>28</v>
      </c>
      <c r="B42" s="20" t="s">
        <v>21</v>
      </c>
      <c r="C42" s="23">
        <v>99137475</v>
      </c>
      <c r="D42" s="23">
        <v>0</v>
      </c>
      <c r="E42" s="23">
        <v>0</v>
      </c>
      <c r="F42" s="23">
        <v>0</v>
      </c>
      <c r="G42" s="23">
        <v>0</v>
      </c>
    </row>
    <row r="43" spans="1:7" ht="45">
      <c r="A43" s="20"/>
      <c r="B43" s="20" t="s">
        <v>10</v>
      </c>
      <c r="C43" s="23">
        <v>37710</v>
      </c>
      <c r="D43" s="23">
        <v>0</v>
      </c>
      <c r="E43" s="23">
        <v>0</v>
      </c>
      <c r="F43" s="23">
        <v>0</v>
      </c>
      <c r="G43" s="23">
        <v>0</v>
      </c>
    </row>
    <row r="44" spans="1:7" ht="33.75">
      <c r="A44" s="20"/>
      <c r="B44" s="20" t="s">
        <v>11</v>
      </c>
      <c r="C44" s="23">
        <v>1587371.01</v>
      </c>
      <c r="D44" s="23">
        <v>0</v>
      </c>
      <c r="E44" s="23">
        <v>0</v>
      </c>
      <c r="F44" s="23">
        <v>0</v>
      </c>
      <c r="G44" s="23">
        <v>0</v>
      </c>
    </row>
    <row r="45" spans="1:7" ht="22.5">
      <c r="A45" s="20"/>
      <c r="B45" s="20" t="s">
        <v>17</v>
      </c>
      <c r="C45" s="10">
        <v>9400</v>
      </c>
      <c r="D45" s="11">
        <v>573100</v>
      </c>
      <c r="E45" s="11">
        <v>0</v>
      </c>
      <c r="F45" s="11">
        <v>0</v>
      </c>
      <c r="G45" s="10">
        <v>205654.44</v>
      </c>
    </row>
    <row r="46" spans="1:7">
      <c r="A46" s="17" t="s">
        <v>22</v>
      </c>
      <c r="B46" s="17"/>
      <c r="C46" s="12">
        <f>SUM(C42:C45)</f>
        <v>100771956.01000001</v>
      </c>
      <c r="D46" s="12">
        <f t="shared" ref="D46:F46" si="16">SUM(D42:D45)</f>
        <v>573100</v>
      </c>
      <c r="E46" s="12">
        <f t="shared" si="16"/>
        <v>0</v>
      </c>
      <c r="F46" s="12">
        <f t="shared" si="16"/>
        <v>0</v>
      </c>
      <c r="G46" s="12">
        <f>SUM(G42:G45)</f>
        <v>205654.44</v>
      </c>
    </row>
    <row r="47" spans="1:7">
      <c r="A47" s="19" t="s">
        <v>24</v>
      </c>
      <c r="B47" s="19"/>
      <c r="C47" s="14">
        <f>C5+C23+C26+C29+C31+C34+C38+C41+C46</f>
        <v>2539745723.5600004</v>
      </c>
      <c r="D47" s="14">
        <f>D5+D23+D26+D29+D31+D34+D38+D41+D46</f>
        <v>2392155785.7799997</v>
      </c>
      <c r="E47" s="14">
        <f>E5+E23+E26+E29+E31+E34+E38+E41+E46</f>
        <v>2136798923.8</v>
      </c>
      <c r="F47" s="14">
        <f>F5+F23+F26+F29+F31+F34+F38+F41+F46</f>
        <v>1885974265.0999999</v>
      </c>
      <c r="G47" s="14">
        <f>G5+G23+G26+G29+G31+G34+G38+G41+G46</f>
        <v>528591726.40999997</v>
      </c>
    </row>
    <row r="48" spans="1:7">
      <c r="A48" s="15"/>
      <c r="B48" s="15"/>
      <c r="C48" s="16"/>
      <c r="D48" s="16"/>
      <c r="E48" s="16"/>
      <c r="F48" s="16"/>
      <c r="G48" s="16"/>
    </row>
    <row r="49" spans="1:7">
      <c r="A49" s="15"/>
      <c r="B49" s="15"/>
      <c r="C49" s="16"/>
      <c r="D49" s="16"/>
      <c r="E49" s="16"/>
      <c r="F49" s="16"/>
      <c r="G49" s="16"/>
    </row>
    <row r="50" spans="1:7" ht="12.75" customHeight="1">
      <c r="D50" s="6"/>
      <c r="E50" s="6"/>
      <c r="F50" s="6"/>
      <c r="G50" s="6"/>
    </row>
    <row r="51" spans="1:7" ht="22.5" customHeight="1">
      <c r="A51" s="8"/>
      <c r="B51" s="7"/>
      <c r="C51" s="4" t="s">
        <v>37</v>
      </c>
      <c r="D51" s="4" t="s">
        <v>32</v>
      </c>
      <c r="E51" s="4" t="s">
        <v>36</v>
      </c>
      <c r="F51" s="4" t="s">
        <v>38</v>
      </c>
      <c r="G51" s="4" t="s">
        <v>39</v>
      </c>
    </row>
    <row r="52" spans="1:7" ht="12.75" customHeight="1">
      <c r="A52" s="8"/>
      <c r="B52" s="20" t="s">
        <v>30</v>
      </c>
      <c r="C52" s="9">
        <f>C4+C20+C21+C24+C27+C29</f>
        <v>93276865.450000018</v>
      </c>
      <c r="D52" s="9">
        <f>D4+D20+D21+D22+D25+D28+D45</f>
        <v>70348917</v>
      </c>
      <c r="E52" s="9">
        <f>E4+E20+E21+E22+E25+E28+E45</f>
        <v>55666960</v>
      </c>
      <c r="F52" s="9">
        <f>F4+F20+F21+F22+F25+F28+F45</f>
        <v>55245660</v>
      </c>
      <c r="G52" s="9">
        <f>G4+G20+G21+G22+G25+G28+G45</f>
        <v>20070924.900000002</v>
      </c>
    </row>
    <row r="53" spans="1:7" ht="12.75" customHeight="1">
      <c r="A53" s="8"/>
      <c r="B53" s="7" t="s">
        <v>31</v>
      </c>
      <c r="C53" s="9">
        <f>C47-C52</f>
        <v>2446468858.1100006</v>
      </c>
      <c r="D53" s="9">
        <f>D7+D8+D9+D10+D11+D12+D13+D14+D15+D16+D17+D18+D24+D27+D32+D33+D35+D37+D40+D42+D43+D44+D39+D36+D19+D6</f>
        <v>2321806868.7799997</v>
      </c>
      <c r="E53" s="9">
        <f>E7+E8+E9+E10+E11+E12+E13+E14+E15+E16+E17+E18+E24+E27+E32+E33+E35+E37+E40+E42+E43+E44+E39+E36+E19+E6</f>
        <v>2081131963.8</v>
      </c>
      <c r="F53" s="9">
        <f t="shared" ref="E53:G53" si="17">F7+F8+F9+F10+F11+F12+F13+F14+F15+F16+F17+F18+F24+F27+F32+F33+F35+F37+F40+F42+F43+F44+F39+F36+F19+F6</f>
        <v>1830728605.0999999</v>
      </c>
      <c r="G53" s="9">
        <f t="shared" si="17"/>
        <v>508520801.51000005</v>
      </c>
    </row>
    <row r="54" spans="1:7" ht="12.75" customHeight="1">
      <c r="A54" s="8"/>
      <c r="B54" s="7" t="s">
        <v>34</v>
      </c>
      <c r="C54" s="9">
        <f>C52+C53</f>
        <v>2539745723.5600004</v>
      </c>
      <c r="D54" s="9">
        <f>D52+D53</f>
        <v>2392155785.7799997</v>
      </c>
      <c r="E54" s="9">
        <f t="shared" ref="E54:F54" si="18">E52+E53</f>
        <v>2136798923.8</v>
      </c>
      <c r="F54" s="9">
        <f t="shared" si="18"/>
        <v>1885974265.0999999</v>
      </c>
      <c r="G54" s="9">
        <f>G52+G53</f>
        <v>528591726.41000003</v>
      </c>
    </row>
  </sheetData>
  <mergeCells count="2">
    <mergeCell ref="A1:F1"/>
    <mergeCell ref="A39:A40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</dc:creator>
  <dc:description>POI HSSF rep:2.41.2.67</dc:description>
  <cp:lastModifiedBy>Пользователь Windows</cp:lastModifiedBy>
  <dcterms:created xsi:type="dcterms:W3CDTF">2017-03-27T08:05:50Z</dcterms:created>
  <dcterms:modified xsi:type="dcterms:W3CDTF">2020-07-15T08:15:13Z</dcterms:modified>
</cp:coreProperties>
</file>