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4.05.2023" sheetId="1" r:id="rId1"/>
  </sheets>
  <definedNames>
    <definedName name="_xlnm.Print_Titles" localSheetId="0">'04.05.2023'!$4:$6</definedName>
    <definedName name="_xlnm.Print_Area" localSheetId="0">'04.05.2023'!$A$1:$AE$30</definedName>
  </definedNames>
  <calcPr fullCalcOnLoad="1"/>
</workbook>
</file>

<file path=xl/sharedStrings.xml><?xml version="1.0" encoding="utf-8"?>
<sst xmlns="http://schemas.openxmlformats.org/spreadsheetml/2006/main" count="124" uniqueCount="100">
  <si>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</si>
  <si>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</si>
  <si>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</si>
  <si>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</si>
  <si>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</si>
  <si>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</si>
  <si>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</si>
  <si>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</si>
  <si>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</si>
  <si>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</si>
  <si>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</si>
  <si>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</si>
  <si>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</si>
  <si>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</si>
  <si>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</si>
  <si>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</si>
  <si>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</si>
  <si>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</si>
  <si>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</si>
  <si>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</si>
  <si>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</si>
  <si>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</si>
  <si>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</si>
  <si>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</si>
  <si>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</si>
  <si>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</si>
  <si>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</si>
  <si>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</si>
  <si>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</si>
  <si>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</si>
  <si>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</si>
  <si>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</si>
  <si>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</si>
  <si>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</si>
  <si>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</si>
  <si>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</si>
  <si>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</si>
  <si>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</si>
  <si>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</si>
  <si>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</si>
  <si>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</si>
  <si>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</si>
  <si>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</si>
  <si>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</si>
  <si>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</si>
  <si>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</si>
  <si>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</si>
  <si>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</si>
  <si>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</si>
  <si>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</si>
  <si>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</si>
  <si>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</si>
  <si>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</si>
  <si>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</si>
  <si>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</si>
  <si>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</si>
  <si>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</si>
  <si>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</si>
  <si>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</si>
  <si>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</si>
  <si>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</si>
  <si>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</si>
  <si>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</si>
  <si>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</si>
  <si>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</si>
  <si>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</si>
  <si>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</si>
  <si>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</si>
  <si>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</si>
  <si>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</si>
  <si>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</si>
  <si>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</si>
  <si>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</si>
  <si>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</si>
  <si>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</si>
  <si>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</si>
  <si>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</si>
  <si>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</si>
  <si>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</si>
  <si>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</si>
  <si>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</si>
  <si>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</si>
  <si>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</si>
  <si>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</si>
  <si>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</si>
  <si>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</si>
  <si>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</si>
  <si>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</si>
  <si>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</si>
  <si>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</si>
  <si>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</si>
  <si>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</si>
  <si>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</si>
  <si>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</si>
  <si>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</si>
  <si>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</si>
  <si>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</si>
  <si>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04723000-1-2023-002  от 25.01.2023</t>
  </si>
  <si>
    <t>по состоянию на 18.05.2023 года</t>
  </si>
  <si>
    <t>04723000-1-2023-008  от 12.05.2023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</si>
</sst>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23" activePane="bottomLeft" state="frozen"/>
      <selection pane="topLeft" activeCell="A2" sqref="A2"/>
      <selection pane="bottomLeft" activeCell="G20" sqref="G20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6.2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3" t="s">
        <v>39</v>
      </c>
      <c r="B4" s="78" t="s">
        <v>2</v>
      </c>
      <c r="C4" s="78" t="s">
        <v>3</v>
      </c>
      <c r="D4" s="96"/>
      <c r="E4" s="82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79"/>
      <c r="K4" s="79"/>
      <c r="L4" s="79"/>
      <c r="M4" s="79"/>
      <c r="N4" s="78" t="s">
        <v>55</v>
      </c>
      <c r="O4" s="79"/>
      <c r="P4" s="79"/>
      <c r="Q4" s="79"/>
      <c r="R4" s="80"/>
      <c r="S4" s="84" t="s">
        <v>41</v>
      </c>
      <c r="T4" s="85"/>
      <c r="U4" s="85"/>
      <c r="V4" s="86"/>
      <c r="W4" s="97" t="s">
        <v>53</v>
      </c>
      <c r="X4" s="68"/>
      <c r="Y4" s="87" t="s">
        <v>24</v>
      </c>
      <c r="Z4" s="88"/>
      <c r="AA4" s="88"/>
      <c r="AB4" s="88"/>
      <c r="AC4" s="89"/>
      <c r="AD4" s="29"/>
      <c r="AE4" s="64"/>
    </row>
    <row r="5" spans="1:31" ht="59.25" customHeight="1">
      <c r="A5" s="94"/>
      <c r="B5" s="95"/>
      <c r="C5" s="95"/>
      <c r="D5" s="95"/>
      <c r="E5" s="83"/>
      <c r="F5" s="81"/>
      <c r="G5" s="81"/>
      <c r="H5" s="81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3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90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37"/>
      <c r="Z7" s="35"/>
      <c r="AA7" s="35"/>
      <c r="AB7" s="35"/>
      <c r="AC7" s="35"/>
      <c r="AD7" s="35"/>
      <c r="AE7" s="35"/>
    </row>
    <row r="8" spans="1:31" s="38" customFormat="1" ht="18.75">
      <c r="A8" s="90" t="s">
        <v>22</v>
      </c>
      <c r="B8" s="91"/>
      <c r="C8" s="91"/>
      <c r="D8" s="91"/>
      <c r="E8" s="91"/>
      <c r="F8" s="91"/>
      <c r="G8" s="91"/>
      <c r="H8" s="35"/>
      <c r="I8" s="10">
        <f>I11+I13+I15</f>
        <v>58749823.07</v>
      </c>
      <c r="J8" s="10">
        <f aca="true" t="shared" si="0" ref="J8:Q8">J11+J13+J15</f>
        <v>25795538.05</v>
      </c>
      <c r="K8" s="10">
        <f t="shared" si="0"/>
        <v>31362852.259999998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0</v>
      </c>
      <c r="P8" s="10">
        <f t="shared" si="0"/>
        <v>7000000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0</v>
      </c>
      <c r="U8" s="10">
        <f>U11+U13+U15</f>
        <v>5246941.04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71" t="s">
        <v>5</v>
      </c>
      <c r="B9" s="71" t="s">
        <v>8</v>
      </c>
      <c r="C9" s="71" t="s">
        <v>38</v>
      </c>
      <c r="D9" s="48" t="s">
        <v>68</v>
      </c>
      <c r="E9" s="77" t="s">
        <v>69</v>
      </c>
      <c r="F9" s="70" t="s">
        <v>50</v>
      </c>
      <c r="G9" s="70" t="s">
        <v>97</v>
      </c>
      <c r="H9" s="71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71"/>
      <c r="B10" s="76"/>
      <c r="C10" s="72"/>
      <c r="D10" s="46" t="s">
        <v>67</v>
      </c>
      <c r="E10" s="77"/>
      <c r="F10" s="70"/>
      <c r="G10" s="70"/>
      <c r="H10" s="72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1"/>
      <c r="B11" s="76"/>
      <c r="C11" s="72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1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0</v>
      </c>
      <c r="K12" s="53">
        <f t="shared" si="4"/>
        <v>30005192.38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0</v>
      </c>
      <c r="P12" s="12">
        <f t="shared" si="4"/>
        <v>7000000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/>
      <c r="K13" s="43">
        <v>30005192.38</v>
      </c>
      <c r="L13" s="43">
        <v>303082.76</v>
      </c>
      <c r="M13" s="13"/>
      <c r="N13" s="13">
        <f>O13+P13+Q13+R13</f>
        <v>7303082.76</v>
      </c>
      <c r="O13" s="13"/>
      <c r="P13" s="13">
        <v>7000000</v>
      </c>
      <c r="Q13" s="13">
        <v>303082.76</v>
      </c>
      <c r="R13" s="13"/>
      <c r="S13" s="13">
        <f>T13+U13+V13</f>
        <v>5550023.8</v>
      </c>
      <c r="T13" s="13"/>
      <c r="U13" s="43">
        <v>5246941.04</v>
      </c>
      <c r="V13" s="43">
        <v>303082.76</v>
      </c>
      <c r="W13" s="62"/>
      <c r="X13" s="1"/>
      <c r="Y13" s="2">
        <f>Z13+AA13+AB13</f>
        <v>25061334.1</v>
      </c>
      <c r="Z13" s="3">
        <f>J13-T13</f>
        <v>0</v>
      </c>
      <c r="AA13" s="3">
        <f>K13-U13</f>
        <v>24758251.34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73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3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4" t="s">
        <v>78</v>
      </c>
      <c r="B16" s="74"/>
      <c r="C16" s="74"/>
      <c r="D16" s="74"/>
      <c r="E16" s="74"/>
      <c r="F16" s="74"/>
      <c r="G16" s="74"/>
      <c r="H16" s="25"/>
      <c r="I16" s="53">
        <f>I17+I18+I19+I20</f>
        <v>61431445</v>
      </c>
      <c r="J16" s="53">
        <f>J17+J18+J19+J20</f>
        <v>38000000</v>
      </c>
      <c r="K16" s="53">
        <f>K17+K18+K19+K20</f>
        <v>23115700</v>
      </c>
      <c r="L16" s="53">
        <f>L17+L18+L19+L20</f>
        <v>315745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99</v>
      </c>
      <c r="H20" s="46" t="s">
        <v>15</v>
      </c>
      <c r="I20" s="43">
        <f>J20+K20+L20</f>
        <v>40097000</v>
      </c>
      <c r="J20" s="43">
        <v>38000000</v>
      </c>
      <c r="K20" s="43">
        <v>2000000</v>
      </c>
      <c r="L20" s="43">
        <v>97000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75" t="s">
        <v>33</v>
      </c>
      <c r="B21" s="75"/>
      <c r="C21" s="75"/>
      <c r="D21" s="75"/>
      <c r="E21" s="75"/>
      <c r="F21" s="75"/>
      <c r="G21" s="75"/>
      <c r="H21" s="75"/>
      <c r="I21" s="43">
        <f>I23+I24</f>
        <v>7060</v>
      </c>
      <c r="J21" s="43">
        <f aca="true" t="shared" si="7" ref="J21:W21">J23+J24</f>
        <v>0</v>
      </c>
      <c r="K21" s="43">
        <f t="shared" si="7"/>
        <v>0</v>
      </c>
      <c r="L21" s="43">
        <f t="shared" si="7"/>
        <v>7060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7060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71" customHeight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7060</v>
      </c>
      <c r="J23" s="43"/>
      <c r="K23" s="43"/>
      <c r="L23" s="43">
        <v>7060</v>
      </c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>
        <f t="shared" si="2"/>
        <v>0</v>
      </c>
    </row>
    <row r="24" spans="1:31" s="5" customFormat="1" ht="39" customHeight="1">
      <c r="A24" s="46"/>
      <c r="B24" s="59"/>
      <c r="C24" s="46"/>
      <c r="D24" s="46"/>
      <c r="E24" s="46"/>
      <c r="F24" s="42"/>
      <c r="G24" s="44"/>
      <c r="H24" s="46"/>
      <c r="I24" s="43">
        <f t="shared" si="8"/>
        <v>0</v>
      </c>
      <c r="J24" s="43"/>
      <c r="K24" s="43"/>
      <c r="L24" s="43"/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5" t="s">
        <v>31</v>
      </c>
      <c r="B25" s="75"/>
      <c r="C25" s="75"/>
      <c r="D25" s="75"/>
      <c r="E25" s="75"/>
      <c r="F25" s="75"/>
      <c r="G25" s="75"/>
      <c r="H25" s="75"/>
      <c r="I25" s="43">
        <f>J25+K25+L25</f>
        <v>1902901</v>
      </c>
      <c r="J25" s="43">
        <f>J26+J27</f>
        <v>1213956.81</v>
      </c>
      <c r="K25" s="43">
        <f>K26+K27</f>
        <v>683893.19</v>
      </c>
      <c r="L25" s="43">
        <f>L26+L27</f>
        <v>5051</v>
      </c>
      <c r="M25" s="12">
        <f aca="true" t="shared" si="9" ref="M25:X25">M26</f>
        <v>0</v>
      </c>
      <c r="N25" s="13">
        <f t="shared" si="6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8"/>
        <v>625051</v>
      </c>
      <c r="J26" s="43"/>
      <c r="K26" s="43">
        <v>620000</v>
      </c>
      <c r="L26" s="43">
        <v>5051</v>
      </c>
      <c r="M26" s="13"/>
      <c r="N26" s="13">
        <f t="shared" si="6"/>
        <v>0</v>
      </c>
      <c r="O26" s="13"/>
      <c r="P26" s="13"/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25"/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9" t="s">
        <v>37</v>
      </c>
      <c r="B28" s="69"/>
      <c r="C28" s="69"/>
      <c r="D28" s="69"/>
      <c r="E28" s="69"/>
      <c r="F28" s="69"/>
      <c r="G28" s="69"/>
      <c r="H28" s="69"/>
      <c r="I28" s="20">
        <f aca="true" t="shared" si="10" ref="I28:V28">I8+I16+I21+I25</f>
        <v>122091229.07</v>
      </c>
      <c r="J28" s="20">
        <f t="shared" si="10"/>
        <v>65009494.86</v>
      </c>
      <c r="K28" s="20">
        <f t="shared" si="10"/>
        <v>55162445.449999996</v>
      </c>
      <c r="L28" s="20">
        <f t="shared" si="10"/>
        <v>1919288.76</v>
      </c>
      <c r="M28" s="20">
        <f t="shared" si="10"/>
        <v>0</v>
      </c>
      <c r="N28" s="20">
        <f t="shared" si="10"/>
        <v>7303082.76</v>
      </c>
      <c r="O28" s="20">
        <f t="shared" si="10"/>
        <v>0</v>
      </c>
      <c r="P28" s="20">
        <f t="shared" si="10"/>
        <v>7000000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0</v>
      </c>
      <c r="U28" s="20">
        <f t="shared" si="10"/>
        <v>5246941.04</v>
      </c>
      <c r="V28" s="20">
        <f t="shared" si="10"/>
        <v>303082.76</v>
      </c>
      <c r="W28" s="67">
        <f>S28/I28*100</f>
        <v>4.545800580660827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4.545800580660827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2023-05-18T03:40:33Z</dcterms:modified>
  <cp:category/>
  <cp:version/>
  <cp:contentType/>
  <cp:contentStatus/>
</cp:coreProperties>
</file>