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Итоги полугодие, прогноз на печать\"/>
    </mc:Choice>
  </mc:AlternateContent>
  <bookViews>
    <workbookView xWindow="0" yWindow="0" windowWidth="19200" windowHeight="11505"/>
  </bookViews>
  <sheets>
    <sheet name="2014-2018" sheetId="2" r:id="rId1"/>
  </sheets>
  <definedNames>
    <definedName name="_xlnm.Print_Titles" localSheetId="0">'2014-2018'!$3:$3</definedName>
    <definedName name="_xlnm.Print_Area" localSheetId="0">'2014-2018'!$A$2:$H$142</definedName>
    <definedName name="_xlnm.Print_Area">#REF!</definedName>
  </definedNames>
  <calcPr calcId="162913" iterateDelta="1E-4"/>
</workbook>
</file>

<file path=xl/calcChain.xml><?xml version="1.0" encoding="utf-8"?>
<calcChain xmlns="http://schemas.openxmlformats.org/spreadsheetml/2006/main">
  <c r="D134" i="2" l="1"/>
  <c r="F97" i="2" l="1"/>
  <c r="F98" i="2"/>
  <c r="F99" i="2"/>
  <c r="F100" i="2"/>
  <c r="F101" i="2"/>
  <c r="F102" i="2"/>
  <c r="F105" i="2"/>
  <c r="F106" i="2"/>
  <c r="F107" i="2"/>
  <c r="F108" i="2"/>
  <c r="F109" i="2"/>
  <c r="F113" i="2"/>
  <c r="F114" i="2"/>
  <c r="F115" i="2"/>
  <c r="F116" i="2"/>
  <c r="F117" i="2"/>
  <c r="F121" i="2"/>
  <c r="F122" i="2"/>
  <c r="F123" i="2"/>
  <c r="F124" i="2"/>
  <c r="F125" i="2"/>
  <c r="F129" i="2"/>
  <c r="F130" i="2"/>
  <c r="F131" i="2"/>
  <c r="F132" i="2"/>
  <c r="F133" i="2"/>
  <c r="F134" i="2"/>
  <c r="F136" i="2"/>
  <c r="F137" i="2"/>
  <c r="F138" i="2"/>
  <c r="F139" i="2"/>
  <c r="F140" i="2"/>
  <c r="H6" i="2"/>
  <c r="H7" i="2"/>
  <c r="H8" i="2"/>
  <c r="H9" i="2"/>
  <c r="H5" i="2"/>
  <c r="D133" i="2"/>
  <c r="D132" i="2"/>
  <c r="D131" i="2"/>
  <c r="D130" i="2"/>
  <c r="D129" i="2"/>
  <c r="D126" i="2"/>
  <c r="D125" i="2"/>
  <c r="D124" i="2"/>
  <c r="D123" i="2"/>
  <c r="D122" i="2"/>
  <c r="D121" i="2"/>
  <c r="D118" i="2"/>
  <c r="D117" i="2"/>
  <c r="D116" i="2"/>
  <c r="D115" i="2"/>
  <c r="D110" i="2"/>
  <c r="D109" i="2"/>
  <c r="D107" i="2"/>
  <c r="D106" i="2"/>
  <c r="D105" i="2"/>
  <c r="F127" i="2" l="1"/>
  <c r="F111" i="2"/>
  <c r="F95" i="2"/>
  <c r="F119" i="2"/>
  <c r="F103" i="2"/>
  <c r="G133" i="2"/>
  <c r="G132" i="2"/>
  <c r="E132" i="2"/>
  <c r="G131" i="2"/>
  <c r="G130" i="2"/>
  <c r="G129" i="2"/>
  <c r="G125" i="2"/>
  <c r="G123" i="2"/>
  <c r="G122" i="2"/>
  <c r="G121" i="2"/>
  <c r="G117" i="2"/>
  <c r="G116" i="2"/>
  <c r="G115" i="2"/>
  <c r="G114" i="2"/>
  <c r="G113" i="2"/>
  <c r="B134" i="2"/>
  <c r="B133" i="2"/>
  <c r="B132" i="2"/>
  <c r="B131" i="2"/>
  <c r="B130" i="2"/>
  <c r="B129" i="2"/>
  <c r="B126" i="2"/>
  <c r="B125" i="2"/>
  <c r="C125" i="2"/>
  <c r="B123" i="2"/>
  <c r="B122" i="2"/>
  <c r="B121" i="2"/>
  <c r="B118" i="2"/>
  <c r="B117" i="2"/>
  <c r="B116" i="2"/>
  <c r="B115" i="2"/>
  <c r="B114" i="2"/>
  <c r="B113" i="2"/>
  <c r="B110" i="2"/>
  <c r="B109" i="2"/>
  <c r="B108" i="2"/>
  <c r="B107" i="2"/>
  <c r="B106" i="2"/>
  <c r="B105" i="2"/>
  <c r="B102" i="2"/>
  <c r="B101" i="2"/>
  <c r="B100" i="2"/>
  <c r="B99" i="2"/>
  <c r="B98" i="2"/>
  <c r="B97" i="2"/>
  <c r="C97" i="2"/>
  <c r="E134" i="2"/>
  <c r="E133" i="2"/>
  <c r="E131" i="2"/>
  <c r="E130" i="2"/>
  <c r="E129" i="2"/>
  <c r="E126" i="2"/>
  <c r="E125" i="2"/>
  <c r="E123" i="2"/>
  <c r="E122" i="2"/>
  <c r="E121" i="2"/>
  <c r="E118" i="2"/>
  <c r="E117" i="2"/>
  <c r="E116" i="2"/>
  <c r="E115" i="2"/>
  <c r="D114" i="2"/>
  <c r="E114" i="2"/>
  <c r="D113" i="2"/>
  <c r="E113" i="2"/>
  <c r="E110" i="2"/>
  <c r="E109" i="2"/>
  <c r="E107" i="2"/>
  <c r="E106" i="2"/>
  <c r="E105" i="2"/>
  <c r="C134" i="2"/>
  <c r="C133" i="2"/>
  <c r="C132" i="2"/>
  <c r="C131" i="2"/>
  <c r="C130" i="2"/>
  <c r="C129" i="2"/>
  <c r="C126" i="2"/>
  <c r="C124" i="2"/>
  <c r="C123" i="2"/>
  <c r="C122" i="2"/>
  <c r="C121" i="2"/>
  <c r="C118" i="2"/>
  <c r="C117" i="2"/>
  <c r="C116" i="2"/>
  <c r="C115" i="2"/>
  <c r="C114" i="2"/>
  <c r="C113" i="2"/>
  <c r="C110" i="2"/>
  <c r="C109" i="2"/>
  <c r="C108" i="2"/>
  <c r="C107" i="2"/>
  <c r="C106" i="2"/>
  <c r="C105" i="2"/>
  <c r="D102" i="2"/>
  <c r="E102" i="2"/>
  <c r="G102" i="2"/>
  <c r="D101" i="2"/>
  <c r="E101" i="2"/>
  <c r="G101" i="2"/>
  <c r="D100" i="2"/>
  <c r="E100" i="2"/>
  <c r="G100" i="2"/>
  <c r="D99" i="2"/>
  <c r="E99" i="2"/>
  <c r="G99" i="2"/>
  <c r="D98" i="2"/>
  <c r="E98" i="2"/>
  <c r="G98" i="2"/>
  <c r="D97" i="2"/>
  <c r="E97" i="2"/>
  <c r="G97" i="2"/>
  <c r="C102" i="2"/>
  <c r="C101" i="2"/>
  <c r="C100" i="2"/>
  <c r="C99" i="2"/>
  <c r="C98" i="2"/>
  <c r="D140" i="2"/>
  <c r="E140" i="2"/>
  <c r="G140" i="2"/>
  <c r="C140" i="2"/>
  <c r="B140" i="2"/>
  <c r="D95" i="2" l="1"/>
  <c r="H140" i="2"/>
  <c r="G95" i="2"/>
  <c r="E95" i="2"/>
  <c r="H39" i="2"/>
  <c r="H33" i="2"/>
  <c r="H27" i="2"/>
  <c r="H21" i="2"/>
  <c r="H15" i="2"/>
  <c r="H93" i="2"/>
  <c r="H87" i="2"/>
  <c r="H81" i="2"/>
  <c r="H75" i="2"/>
  <c r="H69" i="2"/>
  <c r="H63" i="2"/>
  <c r="H51" i="2"/>
  <c r="H45" i="2"/>
  <c r="G136" i="2" l="1"/>
  <c r="G137" i="2"/>
  <c r="G138" i="2"/>
  <c r="G139" i="2"/>
  <c r="G124" i="2"/>
  <c r="G105" i="2"/>
  <c r="G106" i="2"/>
  <c r="G107" i="2"/>
  <c r="G108" i="2"/>
  <c r="G109" i="2"/>
  <c r="H38" i="2"/>
  <c r="H37" i="2"/>
  <c r="H36" i="2"/>
  <c r="H35" i="2"/>
  <c r="H32" i="2"/>
  <c r="H31" i="2"/>
  <c r="H30" i="2"/>
  <c r="H29" i="2"/>
  <c r="H26" i="2"/>
  <c r="H25" i="2"/>
  <c r="H24" i="2"/>
  <c r="H23" i="2"/>
  <c r="H17" i="2"/>
  <c r="H18" i="2"/>
  <c r="H19" i="2"/>
  <c r="H20" i="2"/>
  <c r="H11" i="2"/>
  <c r="H12" i="2"/>
  <c r="H13" i="2"/>
  <c r="H14" i="2"/>
  <c r="G127" i="2" l="1"/>
  <c r="G103" i="2"/>
  <c r="G119" i="2"/>
  <c r="G111" i="2"/>
  <c r="H92" i="2"/>
  <c r="H86" i="2"/>
  <c r="H80" i="2"/>
  <c r="H74" i="2"/>
  <c r="H68" i="2"/>
  <c r="H62" i="2"/>
  <c r="H50" i="2"/>
  <c r="H44" i="2"/>
  <c r="B139" i="2"/>
  <c r="D139" i="2"/>
  <c r="E139" i="2"/>
  <c r="C139" i="2"/>
  <c r="H89" i="2"/>
  <c r="H90" i="2"/>
  <c r="H91" i="2"/>
  <c r="H83" i="2"/>
  <c r="H84" i="2"/>
  <c r="H85" i="2"/>
  <c r="H77" i="2"/>
  <c r="H78" i="2"/>
  <c r="H79" i="2"/>
  <c r="H73" i="2"/>
  <c r="H71" i="2"/>
  <c r="H72" i="2"/>
  <c r="H65" i="2"/>
  <c r="H66" i="2"/>
  <c r="H67" i="2"/>
  <c r="H59" i="2"/>
  <c r="H60" i="2"/>
  <c r="H61" i="2"/>
  <c r="H53" i="2"/>
  <c r="H54" i="2"/>
  <c r="H55" i="2"/>
  <c r="H47" i="2"/>
  <c r="H48" i="2"/>
  <c r="H49" i="2"/>
  <c r="H41" i="2"/>
  <c r="H42" i="2"/>
  <c r="H43" i="2"/>
  <c r="E138" i="2"/>
  <c r="D138" i="2"/>
  <c r="C138" i="2"/>
  <c r="B138" i="2"/>
  <c r="E137" i="2"/>
  <c r="D137" i="2"/>
  <c r="C137" i="2"/>
  <c r="B137" i="2"/>
  <c r="E136" i="2"/>
  <c r="D136" i="2"/>
  <c r="C136" i="2"/>
  <c r="B136" i="2"/>
  <c r="E124" i="2"/>
  <c r="B124" i="2"/>
  <c r="E108" i="2"/>
  <c r="D108" i="2"/>
  <c r="H136" i="2" l="1"/>
  <c r="H139" i="2"/>
  <c r="H137" i="2"/>
  <c r="H138" i="2"/>
  <c r="D127" i="2"/>
  <c r="E127" i="2"/>
  <c r="B127" i="2"/>
  <c r="H134" i="2"/>
  <c r="H130" i="2"/>
  <c r="H131" i="2"/>
  <c r="C127" i="2"/>
  <c r="H133" i="2"/>
  <c r="H132" i="2"/>
  <c r="H129" i="2"/>
  <c r="H99" i="2"/>
  <c r="E111" i="2"/>
  <c r="H115" i="2"/>
  <c r="H97" i="2"/>
  <c r="H101" i="2"/>
  <c r="H105" i="2"/>
  <c r="H106" i="2"/>
  <c r="H107" i="2"/>
  <c r="H123" i="2"/>
  <c r="H125" i="2"/>
  <c r="H102" i="2"/>
  <c r="C111" i="2"/>
  <c r="H122" i="2"/>
  <c r="H100" i="2"/>
  <c r="H109" i="2"/>
  <c r="H113" i="2"/>
  <c r="H114" i="2"/>
  <c r="H124" i="2"/>
  <c r="H98" i="2"/>
  <c r="E103" i="2"/>
  <c r="H116" i="2"/>
  <c r="H121" i="2"/>
  <c r="H108" i="2"/>
  <c r="H117" i="2"/>
  <c r="E119" i="2"/>
  <c r="H118" i="2"/>
  <c r="C119" i="2"/>
  <c r="C103" i="2"/>
  <c r="H126" i="2"/>
  <c r="H110" i="2"/>
  <c r="D103" i="2"/>
  <c r="D111" i="2"/>
  <c r="D119" i="2"/>
  <c r="C95" i="2"/>
  <c r="B119" i="2"/>
  <c r="B111" i="2"/>
  <c r="B95" i="2"/>
  <c r="B103" i="2"/>
  <c r="H127" i="2" l="1"/>
  <c r="H119" i="2"/>
  <c r="H95" i="2"/>
  <c r="H103" i="2"/>
  <c r="H111" i="2"/>
</calcChain>
</file>

<file path=xl/sharedStrings.xml><?xml version="1.0" encoding="utf-8"?>
<sst xmlns="http://schemas.openxmlformats.org/spreadsheetml/2006/main" count="147" uniqueCount="43">
  <si>
    <t xml:space="preserve">  Информация о налоговых и неналоговых платежах от муниципальных унитарных предприятий города Минусинска</t>
  </si>
  <si>
    <t>Вид налога</t>
  </si>
  <si>
    <t xml:space="preserve"> МУП Рынок Заречный</t>
  </si>
  <si>
    <t xml:space="preserve"> МУП      "Горводоканал"</t>
  </si>
  <si>
    <t>МУП   г.Минусинска     "Мингорхоз"</t>
  </si>
  <si>
    <t>МУП        "Земли города"</t>
  </si>
  <si>
    <t>ИТОГО</t>
  </si>
  <si>
    <t>Начислено за год, всего</t>
  </si>
  <si>
    <t>Уплачено за год</t>
  </si>
  <si>
    <t>НДС</t>
  </si>
  <si>
    <t>НДФЛ</t>
  </si>
  <si>
    <t xml:space="preserve">Налог на имущество </t>
  </si>
  <si>
    <t>Налог на прибыль</t>
  </si>
  <si>
    <t>Страховые взносы во внебюджетные фонды</t>
  </si>
  <si>
    <t>Единый налог на вмененный доход для отдельных видов деятельности</t>
  </si>
  <si>
    <t xml:space="preserve">Единый налог, взимаемый в связи с применением упрощенной системы налогообложения </t>
  </si>
  <si>
    <t>Плата за негативное воздействие на окружающую среду</t>
  </si>
  <si>
    <t>Транспортный налог</t>
  </si>
  <si>
    <t>Отчисления от чистой прибыли в местный бюджет</t>
  </si>
  <si>
    <t>Арендная плата за землю</t>
  </si>
  <si>
    <t>Прочие налоги</t>
  </si>
  <si>
    <t>Отчисления  в местный бюджет</t>
  </si>
  <si>
    <t>в том числе                     НДФЛ</t>
  </si>
  <si>
    <t>ЕНВД</t>
  </si>
  <si>
    <t>Плата за негативное воздействие</t>
  </si>
  <si>
    <t>Аренда земли</t>
  </si>
  <si>
    <t>Отчисление от чистой прибыли в местный бюджет</t>
  </si>
  <si>
    <t>в том числе                    НДФЛ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</si>
  <si>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</si>
  <si>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ОАО "Амыл"</t>
  </si>
  <si>
    <t>2019 год</t>
  </si>
  <si>
    <t>2021 год</t>
  </si>
  <si>
    <t>2020 год</t>
  </si>
  <si>
    <t xml:space="preserve">в том числе                </t>
  </si>
  <si>
    <t xml:space="preserve">в том числе                  </t>
  </si>
  <si>
    <t>2022 год</t>
  </si>
  <si>
    <t xml:space="preserve">2022 год </t>
  </si>
  <si>
    <t>ЗАО "Минусинские городские электрические сети"</t>
  </si>
  <si>
    <t>Задолженность на 01.01.2019 года   (на начало года)</t>
  </si>
  <si>
    <t>2023 год</t>
  </si>
  <si>
    <t xml:space="preserve">2019 год </t>
  </si>
  <si>
    <t xml:space="preserve">2023 год </t>
  </si>
  <si>
    <t>Задолженность на 31.12.2019 года                                       ( на конец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</si>
</sst>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164" fontId="3" fillId="0" borderId="0" xfId="0" applyNumberFormat="1" applyFont="1" applyAlignment="1">
      <alignment wrapText="1"/>
    </xf>
    <xf numFmtId="0" fontId="1" fillId="3" borderId="1" xfId="0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7" fillId="5" borderId="1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5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3"/>
  <sheetViews>
    <sheetView tabSelected="1" zoomScale="110" zoomScaleNormal="110" zoomScaleSheetLayoutView="100" workbookViewId="0">
      <pane xSplit="1" ySplit="3" topLeftCell="B109" activePane="bottomRight" state="frozen"/>
      <selection pane="topRight" activeCell="B1" sqref="B1"/>
      <selection pane="bottomLeft" activeCell="A3" sqref="A3"/>
      <selection pane="bottomRight" activeCell="H134" sqref="H134"/>
    </sheetView>
  </sheetViews>
  <sheetFormatPr defaultRowHeight="15" x14ac:dyDescent="0.25"/>
  <cols>
    <col min="1" max="1" width="25.140625" style="1" customWidth="1"/>
    <col min="2" max="2" width="11.5703125" style="1" customWidth="1"/>
    <col min="3" max="3" width="16.42578125" style="1" customWidth="1"/>
    <col min="4" max="4" width="14.140625" style="1" customWidth="1"/>
    <col min="5" max="5" width="11.28515625" style="16" customWidth="1"/>
    <col min="6" max="6" width="15.7109375" style="1" customWidth="1"/>
    <col min="7" max="7" width="10.85546875" style="1" customWidth="1"/>
    <col min="8" max="8" width="13.42578125" style="1" customWidth="1"/>
    <col min="9" max="9" width="11.42578125" style="1" bestFit="1" customWidth="1"/>
    <col min="10" max="10" width="12" style="1" bestFit="1" customWidth="1"/>
    <col min="11" max="11" width="11.42578125" style="1" customWidth="1"/>
    <col min="12" max="16384" width="9.140625" style="1"/>
  </cols>
  <sheetData>
    <row r="2" spans="1:11" ht="30" customHeight="1" x14ac:dyDescent="0.25">
      <c r="A2" s="43" t="s">
        <v>0</v>
      </c>
      <c r="B2" s="43"/>
      <c r="C2" s="43"/>
      <c r="D2" s="44"/>
      <c r="E2" s="44"/>
      <c r="F2" s="42"/>
      <c r="G2" s="42"/>
      <c r="H2" s="42"/>
    </row>
    <row r="3" spans="1:11" ht="51" customHeight="1" x14ac:dyDescent="0.25">
      <c r="A3" s="2" t="s">
        <v>1</v>
      </c>
      <c r="B3" s="33" t="s">
        <v>2</v>
      </c>
      <c r="C3" s="34" t="s">
        <v>3</v>
      </c>
      <c r="D3" s="34" t="s">
        <v>4</v>
      </c>
      <c r="E3" s="34" t="s">
        <v>5</v>
      </c>
      <c r="F3" s="40" t="s">
        <v>37</v>
      </c>
      <c r="G3" s="34" t="s">
        <v>29</v>
      </c>
      <c r="H3" s="33" t="s">
        <v>6</v>
      </c>
    </row>
    <row r="4" spans="1:11" ht="38.25" x14ac:dyDescent="0.25">
      <c r="A4" s="35" t="s">
        <v>38</v>
      </c>
      <c r="B4" s="36"/>
      <c r="C4" s="37"/>
      <c r="D4" s="38"/>
      <c r="E4" s="38"/>
      <c r="F4" s="38"/>
      <c r="G4" s="38"/>
      <c r="H4" s="38"/>
    </row>
    <row r="5" spans="1:11" x14ac:dyDescent="0.25">
      <c r="A5" s="13" t="s">
        <v>30</v>
      </c>
      <c r="B5" s="29">
        <v>1009</v>
      </c>
      <c r="C5" s="23">
        <v>44002.400000000001</v>
      </c>
      <c r="D5" s="23">
        <v>5159.3</v>
      </c>
      <c r="E5" s="24">
        <v>213</v>
      </c>
      <c r="F5" s="25">
        <v>0</v>
      </c>
      <c r="G5" s="25">
        <v>106.9</v>
      </c>
      <c r="H5" s="25">
        <f>B5+C5+D5+E5+F5+G5</f>
        <v>50490.600000000006</v>
      </c>
      <c r="J5" s="4"/>
      <c r="K5" s="4"/>
    </row>
    <row r="6" spans="1:11" x14ac:dyDescent="0.25">
      <c r="A6" s="13" t="s">
        <v>32</v>
      </c>
      <c r="B6" s="29">
        <v>1177</v>
      </c>
      <c r="C6" s="23">
        <v>31720.3</v>
      </c>
      <c r="D6" s="23">
        <v>5676.1</v>
      </c>
      <c r="E6" s="24">
        <v>100.2</v>
      </c>
      <c r="F6" s="25">
        <v>0</v>
      </c>
      <c r="G6" s="25">
        <v>76.2</v>
      </c>
      <c r="H6" s="25">
        <f>B6+C6+D6+E6+F6+G6</f>
        <v>38749.799999999996</v>
      </c>
      <c r="J6" s="4"/>
      <c r="K6" s="4"/>
    </row>
    <row r="7" spans="1:11" x14ac:dyDescent="0.25">
      <c r="A7" s="13" t="s">
        <v>31</v>
      </c>
      <c r="B7" s="29">
        <v>1150</v>
      </c>
      <c r="C7" s="23">
        <v>28958.3</v>
      </c>
      <c r="D7" s="23">
        <v>328</v>
      </c>
      <c r="E7" s="24">
        <v>80</v>
      </c>
      <c r="F7" s="25">
        <v>0</v>
      </c>
      <c r="G7" s="25">
        <v>36.5</v>
      </c>
      <c r="H7" s="25">
        <f>B7+C7+D7+E7+F7+G7</f>
        <v>30552.799999999999</v>
      </c>
      <c r="J7" s="4"/>
      <c r="K7" s="4"/>
    </row>
    <row r="8" spans="1:11" x14ac:dyDescent="0.25">
      <c r="A8" s="13" t="s">
        <v>35</v>
      </c>
      <c r="B8" s="29">
        <v>1176</v>
      </c>
      <c r="C8" s="23">
        <v>23886.3</v>
      </c>
      <c r="D8" s="23">
        <v>260</v>
      </c>
      <c r="E8" s="24">
        <v>80</v>
      </c>
      <c r="F8" s="25">
        <v>0</v>
      </c>
      <c r="G8" s="25">
        <v>82.4</v>
      </c>
      <c r="H8" s="25">
        <f>B8+C8+D8+E8+F8+G8</f>
        <v>25484.7</v>
      </c>
      <c r="J8" s="4"/>
      <c r="K8" s="4"/>
    </row>
    <row r="9" spans="1:11" x14ac:dyDescent="0.25">
      <c r="A9" s="13" t="s">
        <v>39</v>
      </c>
      <c r="B9" s="29">
        <v>1296</v>
      </c>
      <c r="C9" s="23">
        <v>15537.3</v>
      </c>
      <c r="D9" s="23">
        <v>115</v>
      </c>
      <c r="E9" s="24">
        <v>100</v>
      </c>
      <c r="F9" s="25">
        <v>0</v>
      </c>
      <c r="G9" s="25">
        <v>116.3</v>
      </c>
      <c r="H9" s="25">
        <f>B9+C9+D9+E9+F9+G9</f>
        <v>17164.599999999999</v>
      </c>
      <c r="J9" s="4"/>
      <c r="K9" s="4"/>
    </row>
    <row r="10" spans="1:11" x14ac:dyDescent="0.25">
      <c r="A10" s="5" t="s">
        <v>7</v>
      </c>
      <c r="B10" s="39"/>
      <c r="C10" s="6"/>
      <c r="D10" s="6"/>
      <c r="E10" s="6"/>
      <c r="F10" s="6"/>
      <c r="G10" s="6"/>
      <c r="H10" s="6"/>
    </row>
    <row r="11" spans="1:11" x14ac:dyDescent="0.25">
      <c r="A11" s="13" t="s">
        <v>30</v>
      </c>
      <c r="B11" s="29">
        <v>8409</v>
      </c>
      <c r="C11" s="23">
        <v>87003.5</v>
      </c>
      <c r="D11" s="23">
        <v>13438.3</v>
      </c>
      <c r="E11" s="23">
        <v>3272.8</v>
      </c>
      <c r="F11" s="23">
        <v>2543.7399999999998</v>
      </c>
      <c r="G11" s="23">
        <v>825.3</v>
      </c>
      <c r="H11" s="25">
        <f>B11+D11+E11+F11+C11+G11</f>
        <v>115492.64</v>
      </c>
    </row>
    <row r="12" spans="1:11" x14ac:dyDescent="0.25">
      <c r="A12" s="13" t="s">
        <v>32</v>
      </c>
      <c r="B12" s="29">
        <v>7868</v>
      </c>
      <c r="C12" s="23">
        <v>87348</v>
      </c>
      <c r="D12" s="23">
        <v>12834</v>
      </c>
      <c r="E12" s="23">
        <v>2817.8</v>
      </c>
      <c r="F12" s="23">
        <v>1877.69</v>
      </c>
      <c r="G12" s="23">
        <v>825.3</v>
      </c>
      <c r="H12" s="25">
        <f>B12+D12+E12+F12+C12+G12</f>
        <v>113570.79</v>
      </c>
    </row>
    <row r="13" spans="1:11" x14ac:dyDescent="0.25">
      <c r="A13" s="13" t="s">
        <v>31</v>
      </c>
      <c r="B13" s="29">
        <v>8201</v>
      </c>
      <c r="C13" s="23">
        <v>89548</v>
      </c>
      <c r="D13" s="23">
        <v>13348</v>
      </c>
      <c r="E13" s="23">
        <v>2967.8</v>
      </c>
      <c r="F13" s="23">
        <v>1877.69</v>
      </c>
      <c r="G13" s="23">
        <v>864.3</v>
      </c>
      <c r="H13" s="25">
        <f>B13+D13+E13+F13+C13+G13</f>
        <v>116806.79</v>
      </c>
    </row>
    <row r="14" spans="1:11" x14ac:dyDescent="0.25">
      <c r="A14" s="13" t="s">
        <v>35</v>
      </c>
      <c r="B14" s="29">
        <v>8676</v>
      </c>
      <c r="C14" s="23">
        <v>91271</v>
      </c>
      <c r="D14" s="23">
        <v>14149</v>
      </c>
      <c r="E14" s="23">
        <v>3067.8</v>
      </c>
      <c r="F14" s="23">
        <v>1877.69</v>
      </c>
      <c r="G14" s="23">
        <v>880.5</v>
      </c>
      <c r="H14" s="25">
        <f>B14+D14+E14+F14+C14+G14</f>
        <v>119921.98999999999</v>
      </c>
    </row>
    <row r="15" spans="1:11" x14ac:dyDescent="0.25">
      <c r="A15" s="13" t="s">
        <v>39</v>
      </c>
      <c r="B15" s="29">
        <v>9075</v>
      </c>
      <c r="C15" s="23">
        <v>93071</v>
      </c>
      <c r="D15" s="23">
        <v>15564</v>
      </c>
      <c r="E15" s="23">
        <v>3067.8</v>
      </c>
      <c r="F15" s="23">
        <v>2114.85</v>
      </c>
      <c r="G15" s="23">
        <v>860.5</v>
      </c>
      <c r="H15" s="25">
        <f>B15+D15+E15+F15+C15+G15</f>
        <v>123753.15</v>
      </c>
    </row>
    <row r="16" spans="1:11" x14ac:dyDescent="0.25">
      <c r="A16" s="5" t="s">
        <v>8</v>
      </c>
      <c r="B16" s="39"/>
      <c r="C16" s="6"/>
      <c r="D16" s="6"/>
      <c r="E16" s="6"/>
      <c r="F16" s="7"/>
      <c r="G16" s="7"/>
      <c r="H16" s="6"/>
    </row>
    <row r="17" spans="1:11" x14ac:dyDescent="0.25">
      <c r="A17" s="13" t="s">
        <v>30</v>
      </c>
      <c r="B17" s="29">
        <v>8241</v>
      </c>
      <c r="C17" s="23">
        <v>99285.6</v>
      </c>
      <c r="D17" s="23">
        <v>12921.5</v>
      </c>
      <c r="E17" s="23">
        <v>3385.6</v>
      </c>
      <c r="F17" s="23">
        <v>2543.7399999999998</v>
      </c>
      <c r="G17" s="23">
        <v>856</v>
      </c>
      <c r="H17" s="25">
        <f>B17+D17+E17+F17+C17+G17</f>
        <v>127233.44</v>
      </c>
      <c r="J17" s="4"/>
      <c r="K17" s="4"/>
    </row>
    <row r="18" spans="1:11" x14ac:dyDescent="0.25">
      <c r="A18" s="13" t="s">
        <v>32</v>
      </c>
      <c r="B18" s="29">
        <v>7895</v>
      </c>
      <c r="C18" s="23">
        <v>90110</v>
      </c>
      <c r="D18" s="23">
        <v>18182.099999999999</v>
      </c>
      <c r="E18" s="23">
        <v>2838</v>
      </c>
      <c r="F18" s="23">
        <v>1877.69</v>
      </c>
      <c r="G18" s="23">
        <v>865</v>
      </c>
      <c r="H18" s="25">
        <f>B18+D18+E18+F18+C18+G18</f>
        <v>121767.79</v>
      </c>
      <c r="J18" s="4"/>
      <c r="K18" s="4"/>
    </row>
    <row r="19" spans="1:11" x14ac:dyDescent="0.25">
      <c r="A19" s="13" t="s">
        <v>31</v>
      </c>
      <c r="B19" s="29">
        <v>8175</v>
      </c>
      <c r="C19" s="23">
        <v>94620</v>
      </c>
      <c r="D19" s="23">
        <v>13416</v>
      </c>
      <c r="E19" s="23">
        <v>2967.8</v>
      </c>
      <c r="F19" s="23">
        <v>1877.69</v>
      </c>
      <c r="G19" s="23">
        <v>818.4</v>
      </c>
      <c r="H19" s="25">
        <f>B19+D19+E19+F19+C19+G19</f>
        <v>121874.88999999998</v>
      </c>
      <c r="J19" s="4"/>
      <c r="K19" s="4"/>
    </row>
    <row r="20" spans="1:11" x14ac:dyDescent="0.25">
      <c r="A20" s="13" t="s">
        <v>35</v>
      </c>
      <c r="B20" s="29">
        <v>8555</v>
      </c>
      <c r="C20" s="23">
        <v>99620</v>
      </c>
      <c r="D20" s="23">
        <v>14294</v>
      </c>
      <c r="E20" s="23">
        <v>3047.8</v>
      </c>
      <c r="F20" s="23">
        <v>1877.69</v>
      </c>
      <c r="G20" s="23">
        <v>847</v>
      </c>
      <c r="H20" s="25">
        <f>B20+D20+E20+F20+C20+G20</f>
        <v>128241.48999999999</v>
      </c>
      <c r="J20" s="4"/>
      <c r="K20" s="4"/>
    </row>
    <row r="21" spans="1:11" x14ac:dyDescent="0.25">
      <c r="A21" s="13" t="s">
        <v>39</v>
      </c>
      <c r="B21" s="29">
        <v>8923</v>
      </c>
      <c r="C21" s="23">
        <v>101760</v>
      </c>
      <c r="D21" s="23">
        <v>15574</v>
      </c>
      <c r="E21" s="23">
        <v>3067.8</v>
      </c>
      <c r="F21" s="23">
        <v>2114.85</v>
      </c>
      <c r="G21" s="23">
        <v>840.3</v>
      </c>
      <c r="H21" s="25">
        <f>B21+D21+E21+F21+C21+G21</f>
        <v>132279.94999999998</v>
      </c>
      <c r="J21" s="4"/>
      <c r="K21" s="4"/>
    </row>
    <row r="22" spans="1:11" ht="18" customHeight="1" x14ac:dyDescent="0.25">
      <c r="A22" s="8" t="s">
        <v>9</v>
      </c>
      <c r="B22" s="39"/>
      <c r="C22" s="6"/>
      <c r="D22" s="6"/>
      <c r="E22" s="6"/>
      <c r="F22" s="7"/>
      <c r="G22" s="7"/>
      <c r="H22" s="6"/>
    </row>
    <row r="23" spans="1:11" x14ac:dyDescent="0.25">
      <c r="A23" s="13" t="s">
        <v>30</v>
      </c>
      <c r="B23" s="29">
        <v>0</v>
      </c>
      <c r="C23" s="23">
        <v>51987.7</v>
      </c>
      <c r="D23" s="23">
        <v>0</v>
      </c>
      <c r="E23" s="26">
        <v>0</v>
      </c>
      <c r="F23" s="23">
        <v>1921.2</v>
      </c>
      <c r="G23" s="23">
        <v>0</v>
      </c>
      <c r="H23" s="25">
        <f>B23+D23+E23+F23+C23+G23</f>
        <v>53908.899999999994</v>
      </c>
    </row>
    <row r="24" spans="1:11" x14ac:dyDescent="0.25">
      <c r="A24" s="13" t="s">
        <v>32</v>
      </c>
      <c r="B24" s="29">
        <v>0</v>
      </c>
      <c r="C24" s="23">
        <v>38600</v>
      </c>
      <c r="D24" s="23">
        <v>0</v>
      </c>
      <c r="E24" s="26">
        <v>0</v>
      </c>
      <c r="F24" s="23">
        <v>1172.3499999999999</v>
      </c>
      <c r="G24" s="23">
        <v>0</v>
      </c>
      <c r="H24" s="25">
        <f>B24+D24+E24+F24+C24+G24</f>
        <v>39772.35</v>
      </c>
    </row>
    <row r="25" spans="1:11" x14ac:dyDescent="0.25">
      <c r="A25" s="13" t="s">
        <v>31</v>
      </c>
      <c r="B25" s="29">
        <v>0</v>
      </c>
      <c r="C25" s="23">
        <v>41000</v>
      </c>
      <c r="D25" s="23">
        <v>0</v>
      </c>
      <c r="E25" s="26">
        <v>0</v>
      </c>
      <c r="F25" s="23">
        <v>1172.3499999999999</v>
      </c>
      <c r="G25" s="23">
        <v>0</v>
      </c>
      <c r="H25" s="25">
        <f>B25+D25+E25+F25+C25+G25</f>
        <v>42172.35</v>
      </c>
    </row>
    <row r="26" spans="1:11" x14ac:dyDescent="0.25">
      <c r="A26" s="13" t="s">
        <v>35</v>
      </c>
      <c r="B26" s="29">
        <v>0</v>
      </c>
      <c r="C26" s="23">
        <v>43000</v>
      </c>
      <c r="D26" s="23">
        <v>0</v>
      </c>
      <c r="E26" s="26">
        <v>0</v>
      </c>
      <c r="F26" s="23">
        <v>1172.3499999999999</v>
      </c>
      <c r="G26" s="23">
        <v>0</v>
      </c>
      <c r="H26" s="25">
        <f>B26+D26+E26+F26+C26+G26</f>
        <v>44172.35</v>
      </c>
    </row>
    <row r="27" spans="1:11" x14ac:dyDescent="0.25">
      <c r="A27" s="13" t="s">
        <v>39</v>
      </c>
      <c r="B27" s="29">
        <v>0</v>
      </c>
      <c r="C27" s="23">
        <v>45000</v>
      </c>
      <c r="D27" s="23">
        <v>0</v>
      </c>
      <c r="E27" s="26">
        <v>0</v>
      </c>
      <c r="F27" s="23">
        <v>1447.77</v>
      </c>
      <c r="G27" s="23">
        <v>0</v>
      </c>
      <c r="H27" s="25">
        <f>B27+D27+E27+F27+C27+G27</f>
        <v>46447.77</v>
      </c>
    </row>
    <row r="28" spans="1:11" ht="22.5" customHeight="1" x14ac:dyDescent="0.25">
      <c r="A28" s="8" t="s">
        <v>10</v>
      </c>
      <c r="B28" s="39"/>
      <c r="C28" s="6"/>
      <c r="D28" s="6"/>
      <c r="E28" s="6"/>
      <c r="F28" s="7"/>
      <c r="G28" s="7"/>
      <c r="H28" s="6"/>
    </row>
    <row r="29" spans="1:11" x14ac:dyDescent="0.25">
      <c r="A29" s="13" t="s">
        <v>30</v>
      </c>
      <c r="B29" s="29">
        <v>1744</v>
      </c>
      <c r="C29" s="23">
        <v>14677.5</v>
      </c>
      <c r="D29" s="23">
        <v>2144.1</v>
      </c>
      <c r="E29" s="23">
        <v>842.1</v>
      </c>
      <c r="F29" s="23">
        <v>69.8</v>
      </c>
      <c r="G29" s="23">
        <v>251</v>
      </c>
      <c r="H29" s="25">
        <f>B29+D29+E29+F29+C29+G29</f>
        <v>19728.5</v>
      </c>
    </row>
    <row r="30" spans="1:11" x14ac:dyDescent="0.25">
      <c r="A30" s="13" t="s">
        <v>32</v>
      </c>
      <c r="B30" s="29">
        <v>1302</v>
      </c>
      <c r="C30" s="23">
        <v>13500</v>
      </c>
      <c r="D30" s="23">
        <v>3655</v>
      </c>
      <c r="E30" s="23">
        <v>760</v>
      </c>
      <c r="F30" s="23">
        <v>70.239999999999995</v>
      </c>
      <c r="G30" s="23">
        <v>216</v>
      </c>
      <c r="H30" s="25">
        <f>B30+D30+E30+F30+C30+G30</f>
        <v>19503.239999999998</v>
      </c>
    </row>
    <row r="31" spans="1:11" x14ac:dyDescent="0.25">
      <c r="A31" s="13" t="s">
        <v>31</v>
      </c>
      <c r="B31" s="29">
        <v>1384</v>
      </c>
      <c r="C31" s="23">
        <v>14000</v>
      </c>
      <c r="D31" s="23">
        <v>3801</v>
      </c>
      <c r="E31" s="23">
        <v>820</v>
      </c>
      <c r="F31" s="23">
        <v>70.239999999999995</v>
      </c>
      <c r="G31" s="23">
        <v>230.9</v>
      </c>
      <c r="H31" s="25">
        <f>B31+D31+E31+F31+C31+G31</f>
        <v>20306.14</v>
      </c>
    </row>
    <row r="32" spans="1:11" x14ac:dyDescent="0.25">
      <c r="A32" s="13" t="s">
        <v>35</v>
      </c>
      <c r="B32" s="29">
        <v>1439</v>
      </c>
      <c r="C32" s="23">
        <v>15000</v>
      </c>
      <c r="D32" s="23">
        <v>4029</v>
      </c>
      <c r="E32" s="23">
        <v>830</v>
      </c>
      <c r="F32" s="23">
        <v>70.239999999999995</v>
      </c>
      <c r="G32" s="23">
        <v>242</v>
      </c>
      <c r="H32" s="25">
        <f>B32+D32+E32+F32+C32+G32</f>
        <v>21610.239999999998</v>
      </c>
    </row>
    <row r="33" spans="1:8" x14ac:dyDescent="0.25">
      <c r="A33" s="13" t="s">
        <v>39</v>
      </c>
      <c r="B33" s="29">
        <v>1497</v>
      </c>
      <c r="C33" s="23">
        <v>15000</v>
      </c>
      <c r="D33" s="23">
        <v>4432</v>
      </c>
      <c r="E33" s="23">
        <v>830</v>
      </c>
      <c r="F33" s="23">
        <v>90.28</v>
      </c>
      <c r="G33" s="23">
        <v>237.3</v>
      </c>
      <c r="H33" s="25">
        <f>B33+D33+E33+F33+C33+G33</f>
        <v>22086.579999999998</v>
      </c>
    </row>
    <row r="34" spans="1:8" ht="22.5" customHeight="1" x14ac:dyDescent="0.25">
      <c r="A34" s="8" t="s">
        <v>11</v>
      </c>
      <c r="B34" s="39"/>
      <c r="C34" s="6"/>
      <c r="D34" s="6"/>
      <c r="E34" s="6"/>
      <c r="F34" s="6"/>
      <c r="G34" s="6"/>
      <c r="H34" s="6"/>
    </row>
    <row r="35" spans="1:8" x14ac:dyDescent="0.25">
      <c r="A35" s="13" t="s">
        <v>30</v>
      </c>
      <c r="B35" s="29">
        <v>0</v>
      </c>
      <c r="C35" s="23">
        <v>559.6</v>
      </c>
      <c r="D35" s="23">
        <v>0</v>
      </c>
      <c r="E35" s="26">
        <v>0</v>
      </c>
      <c r="F35" s="23">
        <v>310.3</v>
      </c>
      <c r="G35" s="23">
        <v>0</v>
      </c>
      <c r="H35" s="25">
        <f>B35+D35+E35+F35+C35+G35</f>
        <v>869.90000000000009</v>
      </c>
    </row>
    <row r="36" spans="1:8" x14ac:dyDescent="0.25">
      <c r="A36" s="13" t="s">
        <v>32</v>
      </c>
      <c r="B36" s="29">
        <v>0</v>
      </c>
      <c r="C36" s="23">
        <v>700</v>
      </c>
      <c r="D36" s="23">
        <v>0</v>
      </c>
      <c r="E36" s="26">
        <v>0</v>
      </c>
      <c r="F36" s="23">
        <v>380</v>
      </c>
      <c r="G36" s="23">
        <v>0</v>
      </c>
      <c r="H36" s="25">
        <f>B36+D36+E36+F36+C36+G36</f>
        <v>1080</v>
      </c>
    </row>
    <row r="37" spans="1:8" x14ac:dyDescent="0.25">
      <c r="A37" s="13" t="s">
        <v>31</v>
      </c>
      <c r="B37" s="29">
        <v>0</v>
      </c>
      <c r="C37" s="23">
        <v>650</v>
      </c>
      <c r="D37" s="23">
        <v>0</v>
      </c>
      <c r="E37" s="26">
        <v>0</v>
      </c>
      <c r="F37" s="23">
        <v>380</v>
      </c>
      <c r="G37" s="23">
        <v>0</v>
      </c>
      <c r="H37" s="25">
        <f>B37+D37+E37+F37+C37+G37</f>
        <v>1030</v>
      </c>
    </row>
    <row r="38" spans="1:8" x14ac:dyDescent="0.25">
      <c r="A38" s="13" t="s">
        <v>35</v>
      </c>
      <c r="B38" s="29">
        <v>0</v>
      </c>
      <c r="C38" s="23">
        <v>650</v>
      </c>
      <c r="D38" s="23">
        <v>0</v>
      </c>
      <c r="E38" s="26">
        <v>0</v>
      </c>
      <c r="F38" s="23">
        <v>380</v>
      </c>
      <c r="G38" s="23">
        <v>0</v>
      </c>
      <c r="H38" s="25">
        <f>B38+D38+E38+F38+C38+G38</f>
        <v>1030</v>
      </c>
    </row>
    <row r="39" spans="1:8" x14ac:dyDescent="0.25">
      <c r="A39" s="13" t="s">
        <v>39</v>
      </c>
      <c r="B39" s="29">
        <v>0</v>
      </c>
      <c r="C39" s="23">
        <v>640</v>
      </c>
      <c r="D39" s="23">
        <v>0</v>
      </c>
      <c r="E39" s="26">
        <v>0</v>
      </c>
      <c r="F39" s="23">
        <v>277.54000000000002</v>
      </c>
      <c r="G39" s="23">
        <v>0</v>
      </c>
      <c r="H39" s="25">
        <f>B39+D39+E39+F39+C39+G39</f>
        <v>917.54</v>
      </c>
    </row>
    <row r="40" spans="1:8" ht="24.75" customHeight="1" x14ac:dyDescent="0.25">
      <c r="A40" s="8" t="s">
        <v>12</v>
      </c>
      <c r="B40" s="39"/>
      <c r="C40" s="6"/>
      <c r="D40" s="6"/>
      <c r="E40" s="6"/>
      <c r="F40" s="6"/>
      <c r="G40" s="6"/>
      <c r="H40" s="6"/>
    </row>
    <row r="41" spans="1:8" x14ac:dyDescent="0.25">
      <c r="A41" s="13" t="s">
        <v>30</v>
      </c>
      <c r="B41" s="29">
        <v>0</v>
      </c>
      <c r="C41" s="23">
        <v>1167.4000000000001</v>
      </c>
      <c r="D41" s="23">
        <v>0</v>
      </c>
      <c r="E41" s="26">
        <v>0</v>
      </c>
      <c r="F41" s="25">
        <v>0</v>
      </c>
      <c r="G41" s="25">
        <v>0</v>
      </c>
      <c r="H41" s="25">
        <f>B41+C41+D41+E41+F41</f>
        <v>1167.4000000000001</v>
      </c>
    </row>
    <row r="42" spans="1:8" x14ac:dyDescent="0.25">
      <c r="A42" s="13" t="s">
        <v>32</v>
      </c>
      <c r="B42" s="29">
        <v>0</v>
      </c>
      <c r="C42" s="23">
        <v>1300</v>
      </c>
      <c r="D42" s="23">
        <v>0</v>
      </c>
      <c r="E42" s="26">
        <v>0</v>
      </c>
      <c r="F42" s="25">
        <v>0</v>
      </c>
      <c r="G42" s="25">
        <v>0</v>
      </c>
      <c r="H42" s="25">
        <f>B42+C42+D42+E42+F42</f>
        <v>1300</v>
      </c>
    </row>
    <row r="43" spans="1:8" x14ac:dyDescent="0.25">
      <c r="A43" s="13" t="s">
        <v>31</v>
      </c>
      <c r="B43" s="29">
        <v>0</v>
      </c>
      <c r="C43" s="23">
        <v>1500</v>
      </c>
      <c r="D43" s="23">
        <v>0</v>
      </c>
      <c r="E43" s="26">
        <v>0</v>
      </c>
      <c r="F43" s="25">
        <v>0</v>
      </c>
      <c r="G43" s="25">
        <v>0</v>
      </c>
      <c r="H43" s="25">
        <f>B43+C43+D43+E43+F43</f>
        <v>1500</v>
      </c>
    </row>
    <row r="44" spans="1:8" x14ac:dyDescent="0.25">
      <c r="A44" s="13" t="s">
        <v>35</v>
      </c>
      <c r="B44" s="29">
        <v>0</v>
      </c>
      <c r="C44" s="23">
        <v>1600</v>
      </c>
      <c r="D44" s="23">
        <v>0</v>
      </c>
      <c r="E44" s="26">
        <v>0</v>
      </c>
      <c r="F44" s="25">
        <v>0</v>
      </c>
      <c r="G44" s="25">
        <v>0</v>
      </c>
      <c r="H44" s="25">
        <f>B44+C44+D44+E44+F44</f>
        <v>1600</v>
      </c>
    </row>
    <row r="45" spans="1:8" x14ac:dyDescent="0.25">
      <c r="A45" s="13" t="s">
        <v>39</v>
      </c>
      <c r="B45" s="29">
        <v>0</v>
      </c>
      <c r="C45" s="23">
        <v>1700</v>
      </c>
      <c r="D45" s="23">
        <v>0</v>
      </c>
      <c r="E45" s="26">
        <v>0</v>
      </c>
      <c r="F45" s="25">
        <v>0</v>
      </c>
      <c r="G45" s="25">
        <v>0</v>
      </c>
      <c r="H45" s="25">
        <f>B45+C45+D45+E45+F45</f>
        <v>1700</v>
      </c>
    </row>
    <row r="46" spans="1:8" ht="35.25" customHeight="1" x14ac:dyDescent="0.25">
      <c r="A46" s="8" t="s">
        <v>13</v>
      </c>
      <c r="B46" s="39"/>
      <c r="C46" s="6"/>
      <c r="D46" s="6"/>
      <c r="E46" s="6"/>
      <c r="F46" s="6"/>
      <c r="G46" s="6"/>
      <c r="H46" s="6"/>
    </row>
    <row r="47" spans="1:8" x14ac:dyDescent="0.25">
      <c r="A47" s="13" t="s">
        <v>30</v>
      </c>
      <c r="B47" s="29">
        <v>3911</v>
      </c>
      <c r="C47" s="23">
        <v>28595.599999999999</v>
      </c>
      <c r="D47" s="23">
        <v>9300.9</v>
      </c>
      <c r="E47" s="23">
        <v>2054.6</v>
      </c>
      <c r="F47" s="23">
        <v>160.19999999999999</v>
      </c>
      <c r="G47" s="23">
        <v>518.5</v>
      </c>
      <c r="H47" s="25">
        <f>B47+C47+E47+F47</f>
        <v>34721.399999999994</v>
      </c>
    </row>
    <row r="48" spans="1:8" x14ac:dyDescent="0.25">
      <c r="A48" s="13" t="s">
        <v>32</v>
      </c>
      <c r="B48" s="29">
        <v>3534</v>
      </c>
      <c r="C48" s="23">
        <v>31000</v>
      </c>
      <c r="D48" s="23">
        <v>8617</v>
      </c>
      <c r="E48" s="23">
        <v>1810</v>
      </c>
      <c r="F48" s="23">
        <v>156.75</v>
      </c>
      <c r="G48" s="23">
        <v>562.5</v>
      </c>
      <c r="H48" s="25">
        <f>B48+C48+E48+F48</f>
        <v>36500.75</v>
      </c>
    </row>
    <row r="49" spans="1:8" x14ac:dyDescent="0.25">
      <c r="A49" s="13" t="s">
        <v>31</v>
      </c>
      <c r="B49" s="29">
        <v>3746</v>
      </c>
      <c r="C49" s="23">
        <v>33000</v>
      </c>
      <c r="D49" s="23">
        <v>8962</v>
      </c>
      <c r="E49" s="23">
        <v>1900</v>
      </c>
      <c r="F49" s="23">
        <v>156.75</v>
      </c>
      <c r="G49" s="23">
        <v>501</v>
      </c>
      <c r="H49" s="25">
        <f>B49+C49+E49+F49</f>
        <v>38802.75</v>
      </c>
    </row>
    <row r="50" spans="1:8" x14ac:dyDescent="0.25">
      <c r="A50" s="13" t="s">
        <v>35</v>
      </c>
      <c r="B50" s="29">
        <v>3896</v>
      </c>
      <c r="C50" s="23">
        <v>35000</v>
      </c>
      <c r="D50" s="23">
        <v>9499</v>
      </c>
      <c r="E50" s="23">
        <v>1920</v>
      </c>
      <c r="F50" s="23">
        <v>156.75</v>
      </c>
      <c r="G50" s="23">
        <v>518.5</v>
      </c>
      <c r="H50" s="25">
        <f>B50+C50+E50+F50</f>
        <v>40972.75</v>
      </c>
    </row>
    <row r="51" spans="1:8" x14ac:dyDescent="0.25">
      <c r="A51" s="13" t="s">
        <v>39</v>
      </c>
      <c r="B51" s="29">
        <v>4052</v>
      </c>
      <c r="C51" s="23">
        <v>35000</v>
      </c>
      <c r="D51" s="23">
        <v>10449</v>
      </c>
      <c r="E51" s="23">
        <v>1920</v>
      </c>
      <c r="F51" s="23">
        <v>211.15</v>
      </c>
      <c r="G51" s="23">
        <v>516.5</v>
      </c>
      <c r="H51" s="25">
        <f>B51+C51+E51+F51</f>
        <v>41183.15</v>
      </c>
    </row>
    <row r="52" spans="1:8" ht="62.25" customHeight="1" x14ac:dyDescent="0.25">
      <c r="A52" s="8" t="s">
        <v>14</v>
      </c>
      <c r="B52" s="39"/>
      <c r="C52" s="6"/>
      <c r="D52" s="6"/>
      <c r="E52" s="6"/>
      <c r="F52" s="6"/>
      <c r="G52" s="6"/>
      <c r="H52" s="6"/>
    </row>
    <row r="53" spans="1:8" x14ac:dyDescent="0.25">
      <c r="A53" s="13" t="s">
        <v>30</v>
      </c>
      <c r="B53" s="29">
        <v>0</v>
      </c>
      <c r="C53" s="25">
        <v>0</v>
      </c>
      <c r="D53" s="25">
        <v>0</v>
      </c>
      <c r="E53" s="26">
        <v>0</v>
      </c>
      <c r="F53" s="25">
        <v>0</v>
      </c>
      <c r="G53" s="25">
        <v>4.9000000000000004</v>
      </c>
      <c r="H53" s="25">
        <f>B53+C53+D53+E53+F53</f>
        <v>0</v>
      </c>
    </row>
    <row r="54" spans="1:8" x14ac:dyDescent="0.25">
      <c r="A54" s="13" t="s">
        <v>32</v>
      </c>
      <c r="B54" s="29">
        <v>0</v>
      </c>
      <c r="C54" s="25">
        <v>0</v>
      </c>
      <c r="D54" s="25">
        <v>0</v>
      </c>
      <c r="E54" s="26">
        <v>0</v>
      </c>
      <c r="F54" s="25">
        <v>0</v>
      </c>
      <c r="G54" s="25">
        <v>4.9000000000000004</v>
      </c>
      <c r="H54" s="25">
        <f>B54+C54+D54+E54+F54</f>
        <v>0</v>
      </c>
    </row>
    <row r="55" spans="1:8" x14ac:dyDescent="0.25">
      <c r="A55" s="13" t="s">
        <v>31</v>
      </c>
      <c r="B55" s="29">
        <v>0</v>
      </c>
      <c r="C55" s="25">
        <v>0</v>
      </c>
      <c r="D55" s="25">
        <v>0</v>
      </c>
      <c r="E55" s="26">
        <v>0</v>
      </c>
      <c r="F55" s="25">
        <v>0</v>
      </c>
      <c r="G55" s="25">
        <v>4.9000000000000004</v>
      </c>
      <c r="H55" s="25">
        <f>B55+C55+D55+E55+F55</f>
        <v>0</v>
      </c>
    </row>
    <row r="56" spans="1:8" x14ac:dyDescent="0.25">
      <c r="A56" s="13" t="s">
        <v>35</v>
      </c>
      <c r="B56" s="29">
        <v>0</v>
      </c>
      <c r="C56" s="25">
        <v>0</v>
      </c>
      <c r="D56" s="25">
        <v>0</v>
      </c>
      <c r="E56" s="26">
        <v>0</v>
      </c>
      <c r="F56" s="25">
        <v>0</v>
      </c>
      <c r="G56" s="25">
        <v>4.9000000000000004</v>
      </c>
      <c r="H56" s="25">
        <v>0</v>
      </c>
    </row>
    <row r="57" spans="1:8" x14ac:dyDescent="0.25">
      <c r="A57" s="13" t="s">
        <v>39</v>
      </c>
      <c r="B57" s="29">
        <v>0</v>
      </c>
      <c r="C57" s="25">
        <v>0</v>
      </c>
      <c r="D57" s="25">
        <v>0</v>
      </c>
      <c r="E57" s="26">
        <v>0</v>
      </c>
      <c r="F57" s="25">
        <v>0</v>
      </c>
      <c r="G57" s="25">
        <v>4.9000000000000004</v>
      </c>
      <c r="H57" s="25">
        <v>0</v>
      </c>
    </row>
    <row r="58" spans="1:8" ht="69" customHeight="1" x14ac:dyDescent="0.25">
      <c r="A58" s="8" t="s">
        <v>15</v>
      </c>
      <c r="B58" s="39"/>
      <c r="C58" s="6"/>
      <c r="D58" s="6"/>
      <c r="E58" s="6"/>
      <c r="F58" s="6"/>
      <c r="G58" s="6"/>
      <c r="H58" s="6"/>
    </row>
    <row r="59" spans="1:8" x14ac:dyDescent="0.25">
      <c r="A59" s="13" t="s">
        <v>30</v>
      </c>
      <c r="B59" s="29">
        <v>735</v>
      </c>
      <c r="C59" s="25">
        <v>0</v>
      </c>
      <c r="D59" s="25">
        <v>757.5</v>
      </c>
      <c r="E59" s="23">
        <v>382.5</v>
      </c>
      <c r="F59" s="25">
        <v>0</v>
      </c>
      <c r="G59" s="25">
        <v>36</v>
      </c>
      <c r="H59" s="25">
        <f>B59+C59+D59+E59+F59</f>
        <v>1875</v>
      </c>
    </row>
    <row r="60" spans="1:8" x14ac:dyDescent="0.25">
      <c r="A60" s="13" t="s">
        <v>32</v>
      </c>
      <c r="B60" s="29">
        <v>1436</v>
      </c>
      <c r="C60" s="25">
        <v>0</v>
      </c>
      <c r="D60" s="25">
        <v>960</v>
      </c>
      <c r="E60" s="23">
        <v>146.6</v>
      </c>
      <c r="F60" s="25">
        <v>0</v>
      </c>
      <c r="G60" s="25">
        <v>36</v>
      </c>
      <c r="H60" s="25">
        <f>B60+C60+D60+E60+F60</f>
        <v>2542.6</v>
      </c>
    </row>
    <row r="61" spans="1:8" x14ac:dyDescent="0.25">
      <c r="A61" s="13" t="s">
        <v>31</v>
      </c>
      <c r="B61" s="29">
        <v>1493</v>
      </c>
      <c r="C61" s="25">
        <v>0</v>
      </c>
      <c r="D61" s="25">
        <v>237</v>
      </c>
      <c r="E61" s="23">
        <v>150</v>
      </c>
      <c r="F61" s="25">
        <v>0</v>
      </c>
      <c r="G61" s="25">
        <v>36</v>
      </c>
      <c r="H61" s="25">
        <f>B61+C61+D61+E61+F61</f>
        <v>1880</v>
      </c>
    </row>
    <row r="62" spans="1:8" x14ac:dyDescent="0.25">
      <c r="A62" s="13" t="s">
        <v>35</v>
      </c>
      <c r="B62" s="29">
        <v>1553</v>
      </c>
      <c r="C62" s="25">
        <v>0</v>
      </c>
      <c r="D62" s="25">
        <v>224</v>
      </c>
      <c r="E62" s="23">
        <v>200</v>
      </c>
      <c r="F62" s="25">
        <v>0</v>
      </c>
      <c r="G62" s="25">
        <v>36</v>
      </c>
      <c r="H62" s="25">
        <f>B62+C62+D62+E62+F62</f>
        <v>1977</v>
      </c>
    </row>
    <row r="63" spans="1:8" x14ac:dyDescent="0.25">
      <c r="A63" s="13" t="s">
        <v>39</v>
      </c>
      <c r="B63" s="29">
        <v>1615</v>
      </c>
      <c r="C63" s="25">
        <v>0</v>
      </c>
      <c r="D63" s="25">
        <v>375</v>
      </c>
      <c r="E63" s="23">
        <v>200</v>
      </c>
      <c r="F63" s="25">
        <v>0</v>
      </c>
      <c r="G63" s="25">
        <v>36</v>
      </c>
      <c r="H63" s="25">
        <f>B63+C63+D63+E63+F63</f>
        <v>2190</v>
      </c>
    </row>
    <row r="64" spans="1:8" ht="33.75" customHeight="1" x14ac:dyDescent="0.25">
      <c r="A64" s="8" t="s">
        <v>16</v>
      </c>
      <c r="B64" s="39"/>
      <c r="C64" s="6"/>
      <c r="D64" s="6"/>
      <c r="E64" s="6"/>
      <c r="F64" s="6"/>
      <c r="G64" s="6"/>
      <c r="H64" s="6"/>
    </row>
    <row r="65" spans="1:9" x14ac:dyDescent="0.25">
      <c r="A65" s="13" t="s">
        <v>30</v>
      </c>
      <c r="B65" s="29">
        <v>10</v>
      </c>
      <c r="C65" s="23">
        <v>270.2</v>
      </c>
      <c r="D65" s="23">
        <v>23.1</v>
      </c>
      <c r="E65" s="23">
        <v>0</v>
      </c>
      <c r="F65" s="25">
        <v>0</v>
      </c>
      <c r="G65" s="25">
        <v>0</v>
      </c>
      <c r="H65" s="25">
        <f>B65+C65+D65+E65+F65</f>
        <v>303.3</v>
      </c>
    </row>
    <row r="66" spans="1:9" x14ac:dyDescent="0.25">
      <c r="A66" s="13" t="s">
        <v>32</v>
      </c>
      <c r="B66" s="29">
        <v>6</v>
      </c>
      <c r="C66" s="23">
        <v>2000</v>
      </c>
      <c r="D66" s="23">
        <v>2293.1999999999998</v>
      </c>
      <c r="E66" s="23">
        <v>0</v>
      </c>
      <c r="F66" s="25">
        <v>0</v>
      </c>
      <c r="G66" s="25">
        <v>0</v>
      </c>
      <c r="H66" s="25">
        <f>B66+C66+D66+E66+F66</f>
        <v>4299.2</v>
      </c>
    </row>
    <row r="67" spans="1:9" x14ac:dyDescent="0.25">
      <c r="A67" s="13" t="s">
        <v>31</v>
      </c>
      <c r="B67" s="29">
        <v>6</v>
      </c>
      <c r="C67" s="23">
        <v>1500</v>
      </c>
      <c r="D67" s="23">
        <v>2247</v>
      </c>
      <c r="E67" s="23">
        <v>0</v>
      </c>
      <c r="F67" s="25">
        <v>0</v>
      </c>
      <c r="G67" s="25">
        <v>0</v>
      </c>
      <c r="H67" s="25">
        <f>B67+C67+D67+E67+F67</f>
        <v>3753</v>
      </c>
    </row>
    <row r="68" spans="1:9" x14ac:dyDescent="0.25">
      <c r="A68" s="13" t="s">
        <v>35</v>
      </c>
      <c r="B68" s="29">
        <v>8</v>
      </c>
      <c r="C68" s="23">
        <v>1500</v>
      </c>
      <c r="D68" s="23">
        <v>2179</v>
      </c>
      <c r="E68" s="23">
        <v>0</v>
      </c>
      <c r="F68" s="25">
        <v>0</v>
      </c>
      <c r="G68" s="25">
        <v>0</v>
      </c>
      <c r="H68" s="25">
        <f>B68+C68+D68+E68+F68</f>
        <v>3687</v>
      </c>
    </row>
    <row r="69" spans="1:9" x14ac:dyDescent="0.25">
      <c r="A69" s="13" t="s">
        <v>39</v>
      </c>
      <c r="B69" s="29">
        <v>9</v>
      </c>
      <c r="C69" s="23">
        <v>1500</v>
      </c>
      <c r="D69" s="23">
        <v>2136</v>
      </c>
      <c r="E69" s="23">
        <v>0</v>
      </c>
      <c r="F69" s="25">
        <v>0</v>
      </c>
      <c r="G69" s="25">
        <v>0</v>
      </c>
      <c r="H69" s="25">
        <f>B69+C69+D69+E69+F69</f>
        <v>3645</v>
      </c>
    </row>
    <row r="70" spans="1:9" x14ac:dyDescent="0.25">
      <c r="A70" s="8" t="s">
        <v>17</v>
      </c>
      <c r="B70" s="39"/>
      <c r="C70" s="6"/>
      <c r="D70" s="6"/>
      <c r="E70" s="6"/>
      <c r="F70" s="6"/>
      <c r="G70" s="6"/>
      <c r="H70" s="6"/>
    </row>
    <row r="71" spans="1:9" x14ac:dyDescent="0.25">
      <c r="A71" s="13" t="s">
        <v>30</v>
      </c>
      <c r="B71" s="29">
        <v>2</v>
      </c>
      <c r="C71" s="23">
        <v>110.2</v>
      </c>
      <c r="D71" s="23">
        <v>216.4</v>
      </c>
      <c r="E71" s="26">
        <v>0</v>
      </c>
      <c r="F71" s="25">
        <v>0</v>
      </c>
      <c r="G71" s="25">
        <v>0</v>
      </c>
      <c r="H71" s="25">
        <f>B71+C71+D71+E71+F71</f>
        <v>328.6</v>
      </c>
    </row>
    <row r="72" spans="1:9" x14ac:dyDescent="0.25">
      <c r="A72" s="13" t="s">
        <v>32</v>
      </c>
      <c r="B72" s="29">
        <v>2</v>
      </c>
      <c r="C72" s="23">
        <v>60</v>
      </c>
      <c r="D72" s="23">
        <v>106.11</v>
      </c>
      <c r="E72" s="26">
        <v>0</v>
      </c>
      <c r="F72" s="25">
        <v>0</v>
      </c>
      <c r="G72" s="25">
        <v>0</v>
      </c>
      <c r="H72" s="25">
        <f>B72+C72+D72+E72+F72</f>
        <v>168.11</v>
      </c>
    </row>
    <row r="73" spans="1:9" x14ac:dyDescent="0.25">
      <c r="A73" s="13" t="s">
        <v>31</v>
      </c>
      <c r="B73" s="29">
        <v>2</v>
      </c>
      <c r="C73" s="23">
        <v>70</v>
      </c>
      <c r="D73" s="23">
        <v>220</v>
      </c>
      <c r="E73" s="26">
        <v>0</v>
      </c>
      <c r="F73" s="25">
        <v>0</v>
      </c>
      <c r="G73" s="25">
        <v>0</v>
      </c>
      <c r="H73" s="25">
        <f>B73+C73+D73+E73+F73</f>
        <v>292</v>
      </c>
    </row>
    <row r="74" spans="1:9" x14ac:dyDescent="0.25">
      <c r="A74" s="13" t="s">
        <v>35</v>
      </c>
      <c r="B74" s="29">
        <v>2</v>
      </c>
      <c r="C74" s="23">
        <v>70</v>
      </c>
      <c r="D74" s="23">
        <v>223</v>
      </c>
      <c r="E74" s="26">
        <v>0</v>
      </c>
      <c r="F74" s="25">
        <v>0</v>
      </c>
      <c r="G74" s="25">
        <v>0</v>
      </c>
      <c r="H74" s="25">
        <f>B74+C74+D74+E74+F74</f>
        <v>295</v>
      </c>
    </row>
    <row r="75" spans="1:9" x14ac:dyDescent="0.25">
      <c r="A75" s="13" t="s">
        <v>39</v>
      </c>
      <c r="B75" s="29">
        <v>3</v>
      </c>
      <c r="C75" s="23">
        <v>70</v>
      </c>
      <c r="D75" s="23">
        <v>227</v>
      </c>
      <c r="E75" s="26">
        <v>0</v>
      </c>
      <c r="F75" s="25">
        <v>0</v>
      </c>
      <c r="G75" s="25">
        <v>0</v>
      </c>
      <c r="H75" s="25">
        <f>B75+C75+D75+E75+F75</f>
        <v>300</v>
      </c>
    </row>
    <row r="76" spans="1:9" ht="48" customHeight="1" x14ac:dyDescent="0.25">
      <c r="A76" s="8" t="s">
        <v>18</v>
      </c>
      <c r="B76" s="39"/>
      <c r="C76" s="6"/>
      <c r="D76" s="6"/>
      <c r="E76" s="6"/>
      <c r="F76" s="6"/>
      <c r="G76" s="6"/>
      <c r="H76" s="6"/>
    </row>
    <row r="77" spans="1:9" x14ac:dyDescent="0.25">
      <c r="A77" s="13" t="s">
        <v>30</v>
      </c>
      <c r="B77" s="27">
        <v>602</v>
      </c>
      <c r="C77" s="23">
        <v>0</v>
      </c>
      <c r="D77" s="23">
        <v>479.5</v>
      </c>
      <c r="E77" s="23">
        <v>88.6</v>
      </c>
      <c r="F77" s="27">
        <v>0</v>
      </c>
      <c r="G77" s="27">
        <v>0</v>
      </c>
      <c r="H77" s="27">
        <f>B77+D77+E77+F77+C77</f>
        <v>1170.0999999999999</v>
      </c>
    </row>
    <row r="78" spans="1:9" x14ac:dyDescent="0.25">
      <c r="A78" s="13" t="s">
        <v>32</v>
      </c>
      <c r="B78" s="27">
        <v>341.6</v>
      </c>
      <c r="C78" s="23">
        <v>743.56</v>
      </c>
      <c r="D78" s="23">
        <v>0</v>
      </c>
      <c r="E78" s="23">
        <v>103.6</v>
      </c>
      <c r="F78" s="27">
        <v>0</v>
      </c>
      <c r="G78" s="27">
        <v>0</v>
      </c>
      <c r="H78" s="27">
        <f>B78+D78+E78+F78+C78</f>
        <v>1188.76</v>
      </c>
      <c r="I78" s="4"/>
    </row>
    <row r="79" spans="1:9" x14ac:dyDescent="0.25">
      <c r="A79" s="13" t="s">
        <v>31</v>
      </c>
      <c r="B79" s="27">
        <v>271</v>
      </c>
      <c r="C79" s="23">
        <v>300</v>
      </c>
      <c r="D79" s="23">
        <v>161</v>
      </c>
      <c r="E79" s="23">
        <v>80</v>
      </c>
      <c r="F79" s="27">
        <v>0</v>
      </c>
      <c r="G79" s="27">
        <v>0</v>
      </c>
      <c r="H79" s="27">
        <f>B79+D79+E79+F79+C79</f>
        <v>812</v>
      </c>
    </row>
    <row r="80" spans="1:9" x14ac:dyDescent="0.25">
      <c r="A80" s="13" t="s">
        <v>35</v>
      </c>
      <c r="B80" s="27">
        <v>308</v>
      </c>
      <c r="C80" s="23">
        <v>300</v>
      </c>
      <c r="D80" s="23">
        <v>158</v>
      </c>
      <c r="E80" s="23">
        <v>80</v>
      </c>
      <c r="F80" s="27">
        <v>0</v>
      </c>
      <c r="G80" s="27">
        <v>0</v>
      </c>
      <c r="H80" s="27">
        <f>B80+D80+E80+F80+C80</f>
        <v>846</v>
      </c>
    </row>
    <row r="81" spans="1:10" x14ac:dyDescent="0.25">
      <c r="A81" s="13" t="s">
        <v>39</v>
      </c>
      <c r="B81" s="27">
        <v>344</v>
      </c>
      <c r="C81" s="23">
        <v>300</v>
      </c>
      <c r="D81" s="23">
        <v>149</v>
      </c>
      <c r="E81" s="23">
        <v>100</v>
      </c>
      <c r="F81" s="27">
        <v>0</v>
      </c>
      <c r="G81" s="27">
        <v>0</v>
      </c>
      <c r="H81" s="27">
        <f>B81+D81+E81+F81+C81</f>
        <v>893</v>
      </c>
    </row>
    <row r="82" spans="1:10" x14ac:dyDescent="0.25">
      <c r="A82" s="8" t="s">
        <v>19</v>
      </c>
      <c r="B82" s="39"/>
      <c r="C82" s="6"/>
      <c r="D82" s="6"/>
      <c r="E82" s="6"/>
      <c r="F82" s="6"/>
      <c r="G82" s="6"/>
      <c r="H82" s="6"/>
    </row>
    <row r="83" spans="1:10" x14ac:dyDescent="0.25">
      <c r="A83" s="13" t="s">
        <v>30</v>
      </c>
      <c r="B83" s="29">
        <v>1235</v>
      </c>
      <c r="C83" s="23">
        <v>190</v>
      </c>
      <c r="D83" s="25">
        <v>0</v>
      </c>
      <c r="E83" s="26">
        <v>17.8</v>
      </c>
      <c r="F83" s="25">
        <v>82.1</v>
      </c>
      <c r="G83" s="25">
        <v>9</v>
      </c>
      <c r="H83" s="25">
        <f>B83+C83+D83+E83+F83</f>
        <v>1524.8999999999999</v>
      </c>
    </row>
    <row r="84" spans="1:10" x14ac:dyDescent="0.25">
      <c r="A84" s="13" t="s">
        <v>32</v>
      </c>
      <c r="B84" s="29">
        <v>1272</v>
      </c>
      <c r="C84" s="23">
        <v>850</v>
      </c>
      <c r="D84" s="25">
        <v>0</v>
      </c>
      <c r="E84" s="26">
        <v>17.8</v>
      </c>
      <c r="F84" s="25">
        <v>98.35</v>
      </c>
      <c r="G84" s="25">
        <v>9</v>
      </c>
      <c r="H84" s="25">
        <f>B84+C84+D84+E84+F84</f>
        <v>2238.15</v>
      </c>
    </row>
    <row r="85" spans="1:10" x14ac:dyDescent="0.25">
      <c r="A85" s="13" t="s">
        <v>31</v>
      </c>
      <c r="B85" s="29">
        <v>1272</v>
      </c>
      <c r="C85" s="23">
        <v>600</v>
      </c>
      <c r="D85" s="25">
        <v>0</v>
      </c>
      <c r="E85" s="26">
        <v>17.8</v>
      </c>
      <c r="F85" s="25">
        <v>98.35</v>
      </c>
      <c r="G85" s="25">
        <v>9</v>
      </c>
      <c r="H85" s="25">
        <f>B85+C85+D85+E85+F85</f>
        <v>1988.1499999999999</v>
      </c>
    </row>
    <row r="86" spans="1:10" x14ac:dyDescent="0.25">
      <c r="A86" s="13" t="s">
        <v>35</v>
      </c>
      <c r="B86" s="29">
        <v>1348</v>
      </c>
      <c r="C86" s="23">
        <v>400</v>
      </c>
      <c r="D86" s="25">
        <v>0</v>
      </c>
      <c r="E86" s="26">
        <v>17.8</v>
      </c>
      <c r="F86" s="25">
        <v>98.35</v>
      </c>
      <c r="G86" s="25">
        <v>9</v>
      </c>
      <c r="H86" s="25">
        <f>B86+C86+D86+E86+F86</f>
        <v>1864.1499999999999</v>
      </c>
    </row>
    <row r="87" spans="1:10" x14ac:dyDescent="0.25">
      <c r="A87" s="13" t="s">
        <v>39</v>
      </c>
      <c r="B87" s="29">
        <v>1401</v>
      </c>
      <c r="C87" s="23">
        <v>400</v>
      </c>
      <c r="D87" s="25">
        <v>0</v>
      </c>
      <c r="E87" s="26">
        <v>17.8</v>
      </c>
      <c r="F87" s="25">
        <v>88.12</v>
      </c>
      <c r="G87" s="25">
        <v>9</v>
      </c>
      <c r="H87" s="25">
        <f>B87+C87+D87+E87+F87</f>
        <v>1906.92</v>
      </c>
    </row>
    <row r="88" spans="1:10" x14ac:dyDescent="0.25">
      <c r="A88" s="8" t="s">
        <v>20</v>
      </c>
      <c r="B88" s="39"/>
      <c r="C88" s="6"/>
      <c r="D88" s="6"/>
      <c r="E88" s="6"/>
      <c r="F88" s="6"/>
      <c r="G88" s="6"/>
      <c r="H88" s="6"/>
    </row>
    <row r="89" spans="1:10" x14ac:dyDescent="0.25">
      <c r="A89" s="13" t="s">
        <v>30</v>
      </c>
      <c r="B89" s="29">
        <v>2</v>
      </c>
      <c r="C89" s="23">
        <v>1727.4</v>
      </c>
      <c r="D89" s="23">
        <v>0</v>
      </c>
      <c r="E89" s="23">
        <v>0</v>
      </c>
      <c r="F89" s="25">
        <v>0</v>
      </c>
      <c r="G89" s="25">
        <v>36.6</v>
      </c>
      <c r="H89" s="25">
        <f>B89+C89+D89+E89+F89</f>
        <v>1729.4</v>
      </c>
    </row>
    <row r="90" spans="1:10" x14ac:dyDescent="0.25">
      <c r="A90" s="13" t="s">
        <v>32</v>
      </c>
      <c r="B90" s="29">
        <v>1</v>
      </c>
      <c r="C90" s="23">
        <v>2000</v>
      </c>
      <c r="D90" s="23">
        <v>0</v>
      </c>
      <c r="E90" s="23">
        <v>0</v>
      </c>
      <c r="F90" s="25">
        <v>0</v>
      </c>
      <c r="G90" s="25">
        <v>36.6</v>
      </c>
      <c r="H90" s="25">
        <f>B90+C90+D90+E90+F90</f>
        <v>2001</v>
      </c>
    </row>
    <row r="91" spans="1:10" x14ac:dyDescent="0.25">
      <c r="A91" s="13" t="s">
        <v>31</v>
      </c>
      <c r="B91" s="29">
        <v>1</v>
      </c>
      <c r="C91" s="23">
        <v>2000</v>
      </c>
      <c r="D91" s="23">
        <v>0</v>
      </c>
      <c r="E91" s="23">
        <v>0</v>
      </c>
      <c r="F91" s="25">
        <v>0</v>
      </c>
      <c r="G91" s="25">
        <v>36.6</v>
      </c>
      <c r="H91" s="25">
        <f>B91+C91+D91+E91+F91</f>
        <v>2001</v>
      </c>
    </row>
    <row r="92" spans="1:10" x14ac:dyDescent="0.25">
      <c r="A92" s="13" t="s">
        <v>35</v>
      </c>
      <c r="B92" s="29">
        <v>1</v>
      </c>
      <c r="C92" s="23">
        <v>2000</v>
      </c>
      <c r="D92" s="23">
        <v>0</v>
      </c>
      <c r="E92" s="23">
        <v>0</v>
      </c>
      <c r="F92" s="25">
        <v>0</v>
      </c>
      <c r="G92" s="25">
        <v>36.6</v>
      </c>
      <c r="H92" s="25">
        <f>B92+C92+D92+E92+F92</f>
        <v>2001</v>
      </c>
    </row>
    <row r="93" spans="1:10" x14ac:dyDescent="0.25">
      <c r="A93" s="13" t="s">
        <v>39</v>
      </c>
      <c r="B93" s="29">
        <v>2</v>
      </c>
      <c r="C93" s="23">
        <v>2000</v>
      </c>
      <c r="D93" s="23">
        <v>0</v>
      </c>
      <c r="E93" s="23">
        <v>0</v>
      </c>
      <c r="F93" s="25">
        <v>0</v>
      </c>
      <c r="G93" s="25">
        <v>36.6</v>
      </c>
      <c r="H93" s="25">
        <f>B93+C93+D93+E93+F93</f>
        <v>2002</v>
      </c>
    </row>
    <row r="94" spans="1:10" ht="28.5" x14ac:dyDescent="0.25">
      <c r="A94" s="9" t="s">
        <v>21</v>
      </c>
      <c r="B94" s="10"/>
      <c r="C94" s="11"/>
      <c r="D94" s="11"/>
      <c r="E94" s="11"/>
      <c r="F94" s="11"/>
      <c r="G94" s="11"/>
      <c r="H94" s="11"/>
    </row>
    <row r="95" spans="1:10" x14ac:dyDescent="0.25">
      <c r="A95" s="12" t="s">
        <v>40</v>
      </c>
      <c r="B95" s="28">
        <f>B97+B98+B99+B100+B101+B102</f>
        <v>2282.88</v>
      </c>
      <c r="C95" s="28">
        <f t="shared" ref="C95:H95" si="0">C97+C98+C99+C100+C101+C102</f>
        <v>6162.7584999999999</v>
      </c>
      <c r="D95" s="28">
        <f t="shared" si="0"/>
        <v>1335.6595</v>
      </c>
      <c r="E95" s="28">
        <f t="shared" si="0"/>
        <v>435.46950000000004</v>
      </c>
      <c r="F95" s="28">
        <f t="shared" si="0"/>
        <v>93.250999999999991</v>
      </c>
      <c r="G95" s="28">
        <f t="shared" si="0"/>
        <v>111.24500000000002</v>
      </c>
      <c r="H95" s="28">
        <f t="shared" si="0"/>
        <v>10310.0185</v>
      </c>
      <c r="J95" s="4"/>
    </row>
    <row r="96" spans="1:10" ht="12.95" customHeight="1" x14ac:dyDescent="0.25">
      <c r="A96" s="3" t="s">
        <v>22</v>
      </c>
      <c r="B96" s="29"/>
      <c r="C96" s="29"/>
      <c r="D96" s="29"/>
      <c r="E96" s="29"/>
      <c r="F96" s="29"/>
      <c r="G96" s="29"/>
      <c r="H96" s="25"/>
      <c r="J96" s="4"/>
    </row>
    <row r="97" spans="1:10" x14ac:dyDescent="0.25">
      <c r="A97" s="13" t="s">
        <v>10</v>
      </c>
      <c r="B97" s="29">
        <f>B29*0.395</f>
        <v>688.88</v>
      </c>
      <c r="C97" s="29">
        <f>C29*0.395</f>
        <v>5797.6125000000002</v>
      </c>
      <c r="D97" s="29">
        <f t="shared" ref="D97:G97" si="1">D29*0.395</f>
        <v>846.91949999999997</v>
      </c>
      <c r="E97" s="29">
        <f t="shared" si="1"/>
        <v>332.62950000000001</v>
      </c>
      <c r="F97" s="29">
        <f t="shared" si="1"/>
        <v>27.571000000000002</v>
      </c>
      <c r="G97" s="29">
        <f t="shared" si="1"/>
        <v>99.14500000000001</v>
      </c>
      <c r="H97" s="29">
        <f t="shared" ref="H97:H102" si="2">B97+C97+D97+E97+F97</f>
        <v>7693.6125000000002</v>
      </c>
      <c r="J97" s="4"/>
    </row>
    <row r="98" spans="1:10" x14ac:dyDescent="0.25">
      <c r="A98" s="13" t="s">
        <v>12</v>
      </c>
      <c r="B98" s="29">
        <f>B41*9%</f>
        <v>0</v>
      </c>
      <c r="C98" s="29">
        <f>C41*9%</f>
        <v>105.066</v>
      </c>
      <c r="D98" s="29">
        <f t="shared" ref="D98:G98" si="3">D41*9%</f>
        <v>0</v>
      </c>
      <c r="E98" s="29">
        <f t="shared" si="3"/>
        <v>0</v>
      </c>
      <c r="F98" s="29">
        <f t="shared" si="3"/>
        <v>0</v>
      </c>
      <c r="G98" s="29">
        <f t="shared" si="3"/>
        <v>0</v>
      </c>
      <c r="H98" s="29">
        <f t="shared" si="2"/>
        <v>105.066</v>
      </c>
      <c r="J98" s="4"/>
    </row>
    <row r="99" spans="1:10" x14ac:dyDescent="0.25">
      <c r="A99" s="13" t="s">
        <v>23</v>
      </c>
      <c r="B99" s="29">
        <f>B53</f>
        <v>0</v>
      </c>
      <c r="C99" s="29">
        <f>C53</f>
        <v>0</v>
      </c>
      <c r="D99" s="29">
        <f t="shared" ref="D99:G99" si="4">D53</f>
        <v>0</v>
      </c>
      <c r="E99" s="29">
        <f t="shared" si="4"/>
        <v>0</v>
      </c>
      <c r="F99" s="29">
        <f t="shared" si="4"/>
        <v>0</v>
      </c>
      <c r="G99" s="29">
        <f t="shared" si="4"/>
        <v>4.9000000000000004</v>
      </c>
      <c r="H99" s="29">
        <f t="shared" si="2"/>
        <v>0</v>
      </c>
      <c r="J99" s="4"/>
    </row>
    <row r="100" spans="1:10" ht="30" x14ac:dyDescent="0.25">
      <c r="A100" s="13" t="s">
        <v>24</v>
      </c>
      <c r="B100" s="29">
        <f>B65*0.4</f>
        <v>4</v>
      </c>
      <c r="C100" s="29">
        <f>C65*0.4</f>
        <v>108.08</v>
      </c>
      <c r="D100" s="29">
        <f t="shared" ref="D100:G100" si="5">D65*0.4</f>
        <v>9.24</v>
      </c>
      <c r="E100" s="29">
        <f t="shared" si="5"/>
        <v>0</v>
      </c>
      <c r="F100" s="29">
        <f t="shared" si="5"/>
        <v>0</v>
      </c>
      <c r="G100" s="29">
        <f t="shared" si="5"/>
        <v>0</v>
      </c>
      <c r="H100" s="29">
        <f t="shared" si="2"/>
        <v>121.32</v>
      </c>
      <c r="J100" s="4"/>
    </row>
    <row r="101" spans="1:10" x14ac:dyDescent="0.25">
      <c r="A101" s="13" t="s">
        <v>25</v>
      </c>
      <c r="B101" s="29">
        <f>B83*0.8</f>
        <v>988</v>
      </c>
      <c r="C101" s="29">
        <f>C83*0.8</f>
        <v>152</v>
      </c>
      <c r="D101" s="29">
        <f t="shared" ref="D101:G101" si="6">D83*0.8</f>
        <v>0</v>
      </c>
      <c r="E101" s="29">
        <f t="shared" si="6"/>
        <v>14.240000000000002</v>
      </c>
      <c r="F101" s="29">
        <f t="shared" si="6"/>
        <v>65.679999999999993</v>
      </c>
      <c r="G101" s="29">
        <f t="shared" si="6"/>
        <v>7.2</v>
      </c>
      <c r="H101" s="29">
        <f t="shared" si="2"/>
        <v>1219.92</v>
      </c>
      <c r="J101" s="4"/>
    </row>
    <row r="102" spans="1:10" ht="30" customHeight="1" x14ac:dyDescent="0.25">
      <c r="A102" s="20" t="s">
        <v>26</v>
      </c>
      <c r="B102" s="30">
        <f>B77</f>
        <v>602</v>
      </c>
      <c r="C102" s="30">
        <f>C77</f>
        <v>0</v>
      </c>
      <c r="D102" s="30">
        <f t="shared" ref="D102:G102" si="7">D77</f>
        <v>479.5</v>
      </c>
      <c r="E102" s="30">
        <f t="shared" si="7"/>
        <v>88.6</v>
      </c>
      <c r="F102" s="30">
        <f t="shared" si="7"/>
        <v>0</v>
      </c>
      <c r="G102" s="30">
        <f t="shared" si="7"/>
        <v>0</v>
      </c>
      <c r="H102" s="31">
        <f t="shared" si="2"/>
        <v>1170.0999999999999</v>
      </c>
      <c r="J102" s="4"/>
    </row>
    <row r="103" spans="1:10" ht="12.95" customHeight="1" x14ac:dyDescent="0.25">
      <c r="A103" s="12" t="s">
        <v>32</v>
      </c>
      <c r="B103" s="28">
        <f>B105+B106+B107+B108+B109+B110</f>
        <v>1875.8899999999999</v>
      </c>
      <c r="C103" s="28">
        <f t="shared" ref="C103:H103" si="8">C105+C106+C107+C108+C109+C110</f>
        <v>7673.0599999999995</v>
      </c>
      <c r="D103" s="28">
        <f t="shared" si="8"/>
        <v>1452.9650000000001</v>
      </c>
      <c r="E103" s="28">
        <f t="shared" si="8"/>
        <v>418.03999999999996</v>
      </c>
      <c r="F103" s="28">
        <f t="shared" si="8"/>
        <v>93.250999999999991</v>
      </c>
      <c r="G103" s="28">
        <f t="shared" si="8"/>
        <v>111.24500000000002</v>
      </c>
      <c r="H103" s="28">
        <f t="shared" si="8"/>
        <v>11513.206</v>
      </c>
      <c r="J103" s="4"/>
    </row>
    <row r="104" spans="1:10" ht="12.95" customHeight="1" x14ac:dyDescent="0.25">
      <c r="A104" s="13" t="s">
        <v>27</v>
      </c>
      <c r="B104" s="29"/>
      <c r="C104" s="29"/>
      <c r="D104" s="29"/>
      <c r="E104" s="29"/>
      <c r="F104" s="29"/>
      <c r="G104" s="29"/>
      <c r="H104" s="25"/>
      <c r="J104" s="4"/>
    </row>
    <row r="105" spans="1:10" x14ac:dyDescent="0.25">
      <c r="A105" s="3" t="s">
        <v>10</v>
      </c>
      <c r="B105" s="29">
        <f>B30*0.395</f>
        <v>514.29000000000008</v>
      </c>
      <c r="C105" s="29">
        <f>C30*0.395</f>
        <v>5332.5</v>
      </c>
      <c r="D105" s="29">
        <f>D30*0.395</f>
        <v>1443.7250000000001</v>
      </c>
      <c r="E105" s="29">
        <f>E30*0.395</f>
        <v>300.2</v>
      </c>
      <c r="F105" s="29">
        <f t="shared" ref="F105:G105" si="9">F29*0.395</f>
        <v>27.571000000000002</v>
      </c>
      <c r="G105" s="29">
        <f t="shared" si="9"/>
        <v>99.14500000000001</v>
      </c>
      <c r="H105" s="29">
        <f t="shared" ref="H105:H110" si="10">B105+C105+D105+E105+F105</f>
        <v>7618.2860000000001</v>
      </c>
      <c r="J105" s="4"/>
    </row>
    <row r="106" spans="1:10" x14ac:dyDescent="0.25">
      <c r="A106" s="3" t="s">
        <v>12</v>
      </c>
      <c r="B106" s="29">
        <f>B42*9%</f>
        <v>0</v>
      </c>
      <c r="C106" s="29">
        <f>C42*9%</f>
        <v>117</v>
      </c>
      <c r="D106" s="29">
        <f>D42*9%</f>
        <v>0</v>
      </c>
      <c r="E106" s="29">
        <f>E42*9%</f>
        <v>0</v>
      </c>
      <c r="F106" s="29">
        <f t="shared" ref="F106:G106" si="11">F41*9%</f>
        <v>0</v>
      </c>
      <c r="G106" s="29">
        <f t="shared" si="11"/>
        <v>0</v>
      </c>
      <c r="H106" s="29">
        <f t="shared" si="10"/>
        <v>117</v>
      </c>
      <c r="J106" s="4"/>
    </row>
    <row r="107" spans="1:10" x14ac:dyDescent="0.25">
      <c r="A107" s="3" t="s">
        <v>23</v>
      </c>
      <c r="B107" s="29">
        <f>B54</f>
        <v>0</v>
      </c>
      <c r="C107" s="29">
        <f>C54</f>
        <v>0</v>
      </c>
      <c r="D107" s="29">
        <f>D54</f>
        <v>0</v>
      </c>
      <c r="E107" s="29">
        <f>E54</f>
        <v>0</v>
      </c>
      <c r="F107" s="29">
        <f t="shared" ref="F107:G107" si="12">F53</f>
        <v>0</v>
      </c>
      <c r="G107" s="29">
        <f t="shared" si="12"/>
        <v>4.9000000000000004</v>
      </c>
      <c r="H107" s="29">
        <f t="shared" si="10"/>
        <v>0</v>
      </c>
      <c r="J107" s="4"/>
    </row>
    <row r="108" spans="1:10" ht="30" x14ac:dyDescent="0.25">
      <c r="A108" s="3" t="s">
        <v>24</v>
      </c>
      <c r="B108" s="29">
        <f>B66*0.4</f>
        <v>2.4000000000000004</v>
      </c>
      <c r="C108" s="29">
        <f>C66*0.4</f>
        <v>800</v>
      </c>
      <c r="D108" s="29">
        <f t="shared" ref="D108:G108" si="13">D65*0.4</f>
        <v>9.24</v>
      </c>
      <c r="E108" s="29">
        <f t="shared" si="13"/>
        <v>0</v>
      </c>
      <c r="F108" s="29">
        <f t="shared" si="13"/>
        <v>0</v>
      </c>
      <c r="G108" s="29">
        <f t="shared" si="13"/>
        <v>0</v>
      </c>
      <c r="H108" s="29">
        <f t="shared" si="10"/>
        <v>811.64</v>
      </c>
      <c r="J108" s="4"/>
    </row>
    <row r="109" spans="1:10" x14ac:dyDescent="0.25">
      <c r="A109" s="3" t="s">
        <v>25</v>
      </c>
      <c r="B109" s="29">
        <f>B84*0.8</f>
        <v>1017.6</v>
      </c>
      <c r="C109" s="29">
        <f>C84*0.8</f>
        <v>680</v>
      </c>
      <c r="D109" s="29">
        <f>D84*0.8</f>
        <v>0</v>
      </c>
      <c r="E109" s="29">
        <f>E84*0.8</f>
        <v>14.240000000000002</v>
      </c>
      <c r="F109" s="29">
        <f t="shared" ref="F109:G109" si="14">F83*0.8</f>
        <v>65.679999999999993</v>
      </c>
      <c r="G109" s="29">
        <f t="shared" si="14"/>
        <v>7.2</v>
      </c>
      <c r="H109" s="29">
        <f t="shared" si="10"/>
        <v>1777.52</v>
      </c>
      <c r="J109" s="4"/>
    </row>
    <row r="110" spans="1:10" ht="26.25" customHeight="1" x14ac:dyDescent="0.25">
      <c r="A110" s="20" t="s">
        <v>26</v>
      </c>
      <c r="B110" s="30">
        <f>B78</f>
        <v>341.6</v>
      </c>
      <c r="C110" s="30">
        <f>C78</f>
        <v>743.56</v>
      </c>
      <c r="D110" s="30">
        <f>D78</f>
        <v>0</v>
      </c>
      <c r="E110" s="30">
        <f>E78</f>
        <v>103.6</v>
      </c>
      <c r="F110" s="31">
        <v>0</v>
      </c>
      <c r="G110" s="31">
        <v>0</v>
      </c>
      <c r="H110" s="31">
        <f t="shared" si="10"/>
        <v>1188.7599999999998</v>
      </c>
      <c r="J110" s="4"/>
    </row>
    <row r="111" spans="1:10" ht="15.75" customHeight="1" x14ac:dyDescent="0.25">
      <c r="A111" s="12" t="s">
        <v>31</v>
      </c>
      <c r="B111" s="28">
        <f>B113+B114+B115+B116+B117+B118</f>
        <v>1837.68</v>
      </c>
      <c r="C111" s="28">
        <f t="shared" ref="C111:H111" si="15">C113+C114+C115+C116+C117+C118</f>
        <v>7045</v>
      </c>
      <c r="D111" s="28">
        <f t="shared" si="15"/>
        <v>2561.1950000000002</v>
      </c>
      <c r="E111" s="28">
        <f t="shared" si="15"/>
        <v>418.14000000000004</v>
      </c>
      <c r="F111" s="28">
        <f t="shared" si="15"/>
        <v>106.4248</v>
      </c>
      <c r="G111" s="28">
        <f t="shared" si="15"/>
        <v>103.30550000000001</v>
      </c>
      <c r="H111" s="28">
        <f t="shared" si="15"/>
        <v>11968.439800000002</v>
      </c>
      <c r="J111" s="4"/>
    </row>
    <row r="112" spans="1:10" ht="12.95" customHeight="1" x14ac:dyDescent="0.25">
      <c r="A112" s="13" t="s">
        <v>22</v>
      </c>
      <c r="B112" s="29"/>
      <c r="C112" s="25"/>
      <c r="D112" s="25"/>
      <c r="E112" s="26"/>
      <c r="F112" s="25"/>
      <c r="G112" s="25"/>
      <c r="H112" s="25"/>
      <c r="J112" s="4"/>
    </row>
    <row r="113" spans="1:10" x14ac:dyDescent="0.25">
      <c r="A113" s="3" t="s">
        <v>10</v>
      </c>
      <c r="B113" s="29">
        <f>B31*0.395</f>
        <v>546.68000000000006</v>
      </c>
      <c r="C113" s="29">
        <f>C31*0.395</f>
        <v>5530</v>
      </c>
      <c r="D113" s="29">
        <f t="shared" ref="D113:E113" si="16">D31*0.395</f>
        <v>1501.395</v>
      </c>
      <c r="E113" s="29">
        <f t="shared" si="16"/>
        <v>323.90000000000003</v>
      </c>
      <c r="F113" s="29">
        <f t="shared" ref="F113" si="17">F30*0.395</f>
        <v>27.744799999999998</v>
      </c>
      <c r="G113" s="29">
        <f>G31*0.395</f>
        <v>91.205500000000001</v>
      </c>
      <c r="H113" s="29">
        <f t="shared" ref="H113:H118" si="18">B113+C113+D113+E113+F113</f>
        <v>7929.7198000000008</v>
      </c>
      <c r="J113" s="4"/>
    </row>
    <row r="114" spans="1:10" x14ac:dyDescent="0.25">
      <c r="A114" s="3" t="s">
        <v>12</v>
      </c>
      <c r="B114" s="29">
        <f>B43*9%</f>
        <v>0</v>
      </c>
      <c r="C114" s="29">
        <f>C43*9%</f>
        <v>135</v>
      </c>
      <c r="D114" s="29">
        <f t="shared" ref="D114:E114" si="19">D43*9%</f>
        <v>0</v>
      </c>
      <c r="E114" s="29">
        <f t="shared" si="19"/>
        <v>0</v>
      </c>
      <c r="F114" s="29">
        <f t="shared" ref="F114" si="20">F42*9%</f>
        <v>0</v>
      </c>
      <c r="G114" s="29">
        <f>G43*9%</f>
        <v>0</v>
      </c>
      <c r="H114" s="29">
        <f t="shared" si="18"/>
        <v>135</v>
      </c>
      <c r="J114" s="4"/>
    </row>
    <row r="115" spans="1:10" x14ac:dyDescent="0.25">
      <c r="A115" s="3" t="s">
        <v>23</v>
      </c>
      <c r="B115" s="29">
        <f>B55</f>
        <v>0</v>
      </c>
      <c r="C115" s="29">
        <f>C55</f>
        <v>0</v>
      </c>
      <c r="D115" s="29">
        <f>D55</f>
        <v>0</v>
      </c>
      <c r="E115" s="29">
        <f>E55</f>
        <v>0</v>
      </c>
      <c r="F115" s="29">
        <f t="shared" ref="F115" si="21">F54</f>
        <v>0</v>
      </c>
      <c r="G115" s="29">
        <f>G55</f>
        <v>4.9000000000000004</v>
      </c>
      <c r="H115" s="29">
        <f t="shared" si="18"/>
        <v>0</v>
      </c>
      <c r="J115" s="4"/>
    </row>
    <row r="116" spans="1:10" ht="30" x14ac:dyDescent="0.25">
      <c r="A116" s="3" t="s">
        <v>24</v>
      </c>
      <c r="B116" s="29">
        <f>B67*0.4</f>
        <v>2.4000000000000004</v>
      </c>
      <c r="C116" s="29">
        <f>C67*0.4</f>
        <v>600</v>
      </c>
      <c r="D116" s="29">
        <f>D67*0.4</f>
        <v>898.80000000000007</v>
      </c>
      <c r="E116" s="29">
        <f>E67*0.4</f>
        <v>0</v>
      </c>
      <c r="F116" s="29">
        <f t="shared" ref="F116" si="22">F66*0.4</f>
        <v>0</v>
      </c>
      <c r="G116" s="29">
        <f>G67*0.4</f>
        <v>0</v>
      </c>
      <c r="H116" s="29">
        <f t="shared" si="18"/>
        <v>1501.2</v>
      </c>
      <c r="J116" s="4"/>
    </row>
    <row r="117" spans="1:10" x14ac:dyDescent="0.25">
      <c r="A117" s="3" t="s">
        <v>25</v>
      </c>
      <c r="B117" s="29">
        <f>B85*0.8</f>
        <v>1017.6</v>
      </c>
      <c r="C117" s="29">
        <f>C85*0.8</f>
        <v>480</v>
      </c>
      <c r="D117" s="29">
        <f>D85*0.8</f>
        <v>0</v>
      </c>
      <c r="E117" s="29">
        <f>E85*0.8</f>
        <v>14.240000000000002</v>
      </c>
      <c r="F117" s="29">
        <f t="shared" ref="F117" si="23">F84*0.8</f>
        <v>78.680000000000007</v>
      </c>
      <c r="G117" s="29">
        <f>G85*0.8</f>
        <v>7.2</v>
      </c>
      <c r="H117" s="29">
        <f t="shared" si="18"/>
        <v>1590.52</v>
      </c>
      <c r="J117" s="4"/>
    </row>
    <row r="118" spans="1:10" ht="31.5" customHeight="1" x14ac:dyDescent="0.25">
      <c r="A118" s="20" t="s">
        <v>26</v>
      </c>
      <c r="B118" s="30">
        <f>B79</f>
        <v>271</v>
      </c>
      <c r="C118" s="30">
        <f>C79</f>
        <v>300</v>
      </c>
      <c r="D118" s="30">
        <f>D79</f>
        <v>161</v>
      </c>
      <c r="E118" s="30">
        <f>E79</f>
        <v>80</v>
      </c>
      <c r="F118" s="31">
        <v>0</v>
      </c>
      <c r="G118" s="31">
        <v>0</v>
      </c>
      <c r="H118" s="31">
        <f t="shared" si="18"/>
        <v>812</v>
      </c>
      <c r="J118" s="4"/>
    </row>
    <row r="119" spans="1:10" x14ac:dyDescent="0.25">
      <c r="A119" s="12" t="s">
        <v>36</v>
      </c>
      <c r="B119" s="28">
        <f>B121+B122+B123+B124+B125+B126</f>
        <v>1957.2049999999999</v>
      </c>
      <c r="C119" s="28">
        <f t="shared" ref="C119:G119" si="24">C121+C122+C123+C124+C125+C126</f>
        <v>7289</v>
      </c>
      <c r="D119" s="28">
        <f t="shared" si="24"/>
        <v>2621.0550000000003</v>
      </c>
      <c r="E119" s="28">
        <f t="shared" si="24"/>
        <v>422.09000000000003</v>
      </c>
      <c r="F119" s="28">
        <f t="shared" si="24"/>
        <v>106.4248</v>
      </c>
      <c r="G119" s="28">
        <f t="shared" si="24"/>
        <v>107.69000000000001</v>
      </c>
      <c r="H119" s="28">
        <f>H121+H122+H123+H124+H125+H126</f>
        <v>12395.774799999999</v>
      </c>
      <c r="J119" s="4"/>
    </row>
    <row r="120" spans="1:10" x14ac:dyDescent="0.25">
      <c r="A120" s="13" t="s">
        <v>33</v>
      </c>
      <c r="B120" s="29"/>
      <c r="C120" s="29"/>
      <c r="D120" s="29"/>
      <c r="E120" s="29"/>
      <c r="F120" s="29"/>
      <c r="G120" s="29"/>
      <c r="H120" s="25"/>
      <c r="J120" s="4"/>
    </row>
    <row r="121" spans="1:10" x14ac:dyDescent="0.25">
      <c r="A121" s="3" t="s">
        <v>10</v>
      </c>
      <c r="B121" s="29">
        <f>B32*0.395</f>
        <v>568.40499999999997</v>
      </c>
      <c r="C121" s="29">
        <f>C32*0.395</f>
        <v>5925</v>
      </c>
      <c r="D121" s="29">
        <f>D32*0.395</f>
        <v>1591.4550000000002</v>
      </c>
      <c r="E121" s="29">
        <f>E32*0.395</f>
        <v>327.85</v>
      </c>
      <c r="F121" s="29">
        <f t="shared" ref="F121" si="25">F31*0.395</f>
        <v>27.744799999999998</v>
      </c>
      <c r="G121" s="29">
        <f>G32*0.395</f>
        <v>95.59</v>
      </c>
      <c r="H121" s="29">
        <f t="shared" ref="H121:H126" si="26">B121+C121+D121+E121+F121</f>
        <v>8440.4547999999995</v>
      </c>
      <c r="J121" s="4"/>
    </row>
    <row r="122" spans="1:10" x14ac:dyDescent="0.25">
      <c r="A122" s="3" t="s">
        <v>12</v>
      </c>
      <c r="B122" s="29">
        <f>B44*9%</f>
        <v>0</v>
      </c>
      <c r="C122" s="29">
        <f>C44*9%</f>
        <v>144</v>
      </c>
      <c r="D122" s="29">
        <f>D44*9%</f>
        <v>0</v>
      </c>
      <c r="E122" s="29">
        <f>E44*9%</f>
        <v>0</v>
      </c>
      <c r="F122" s="29">
        <f t="shared" ref="F122" si="27">F43*9%</f>
        <v>0</v>
      </c>
      <c r="G122" s="29">
        <f>G44*9%</f>
        <v>0</v>
      </c>
      <c r="H122" s="29">
        <f t="shared" si="26"/>
        <v>144</v>
      </c>
      <c r="J122" s="4"/>
    </row>
    <row r="123" spans="1:10" x14ac:dyDescent="0.25">
      <c r="A123" s="3" t="s">
        <v>23</v>
      </c>
      <c r="B123" s="29">
        <f>B56</f>
        <v>0</v>
      </c>
      <c r="C123" s="29">
        <f>C56</f>
        <v>0</v>
      </c>
      <c r="D123" s="29">
        <f>D56</f>
        <v>0</v>
      </c>
      <c r="E123" s="29">
        <f>E56</f>
        <v>0</v>
      </c>
      <c r="F123" s="29">
        <f t="shared" ref="F123" si="28">F55</f>
        <v>0</v>
      </c>
      <c r="G123" s="29">
        <f>G56</f>
        <v>4.9000000000000004</v>
      </c>
      <c r="H123" s="29">
        <f t="shared" si="26"/>
        <v>0</v>
      </c>
      <c r="J123" s="4"/>
    </row>
    <row r="124" spans="1:10" ht="30" x14ac:dyDescent="0.25">
      <c r="A124" s="3" t="s">
        <v>24</v>
      </c>
      <c r="B124" s="29">
        <f t="shared" ref="B124:G124" si="29">B67*0.4</f>
        <v>2.4000000000000004</v>
      </c>
      <c r="C124" s="29">
        <f>C68*0.4</f>
        <v>600</v>
      </c>
      <c r="D124" s="29">
        <f>D68*0.4</f>
        <v>871.6</v>
      </c>
      <c r="E124" s="29">
        <f t="shared" si="29"/>
        <v>0</v>
      </c>
      <c r="F124" s="29">
        <f t="shared" si="29"/>
        <v>0</v>
      </c>
      <c r="G124" s="29">
        <f t="shared" si="29"/>
        <v>0</v>
      </c>
      <c r="H124" s="29">
        <f t="shared" si="26"/>
        <v>1474</v>
      </c>
      <c r="J124" s="4"/>
    </row>
    <row r="125" spans="1:10" x14ac:dyDescent="0.25">
      <c r="A125" s="3" t="s">
        <v>25</v>
      </c>
      <c r="B125" s="29">
        <f>B86*0.8</f>
        <v>1078.4000000000001</v>
      </c>
      <c r="C125" s="29">
        <f>C86*0.8</f>
        <v>320</v>
      </c>
      <c r="D125" s="29">
        <f>D86*0.8</f>
        <v>0</v>
      </c>
      <c r="E125" s="29">
        <f>E86*0.8</f>
        <v>14.240000000000002</v>
      </c>
      <c r="F125" s="29">
        <f t="shared" ref="F125" si="30">F85*0.8</f>
        <v>78.680000000000007</v>
      </c>
      <c r="G125" s="29">
        <f>G86*0.8</f>
        <v>7.2</v>
      </c>
      <c r="H125" s="29">
        <f t="shared" si="26"/>
        <v>1491.3200000000002</v>
      </c>
      <c r="J125" s="4"/>
    </row>
    <row r="126" spans="1:10" ht="25.5" x14ac:dyDescent="0.25">
      <c r="A126" s="20" t="s">
        <v>26</v>
      </c>
      <c r="B126" s="30">
        <f>B80</f>
        <v>308</v>
      </c>
      <c r="C126" s="30">
        <f>C80</f>
        <v>300</v>
      </c>
      <c r="D126" s="30">
        <f>D80</f>
        <v>158</v>
      </c>
      <c r="E126" s="30">
        <f>E80</f>
        <v>80</v>
      </c>
      <c r="F126" s="31">
        <v>0</v>
      </c>
      <c r="G126" s="31">
        <v>0</v>
      </c>
      <c r="H126" s="31">
        <f t="shared" si="26"/>
        <v>846</v>
      </c>
      <c r="J126" s="4"/>
    </row>
    <row r="127" spans="1:10" x14ac:dyDescent="0.25">
      <c r="A127" s="12" t="s">
        <v>41</v>
      </c>
      <c r="B127" s="28">
        <f>B129+B130+B131+B132+B133+B134</f>
        <v>2059.7150000000001</v>
      </c>
      <c r="C127" s="28">
        <f>C129+C130+C131+C132+C133+C134</f>
        <v>7298</v>
      </c>
      <c r="D127" s="28">
        <f t="shared" ref="D127:G127" si="31">D129+D130+D131+D132+D133+D134</f>
        <v>2754.04</v>
      </c>
      <c r="E127" s="28">
        <f t="shared" si="31"/>
        <v>442.09000000000003</v>
      </c>
      <c r="F127" s="28">
        <f t="shared" si="31"/>
        <v>27.744799999999998</v>
      </c>
      <c r="G127" s="28">
        <f t="shared" si="31"/>
        <v>105.83350000000002</v>
      </c>
      <c r="H127" s="28">
        <f>H129+H130+H131+H132+H133+H134</f>
        <v>12581.589800000002</v>
      </c>
      <c r="J127" s="4"/>
    </row>
    <row r="128" spans="1:10" x14ac:dyDescent="0.25">
      <c r="A128" s="13" t="s">
        <v>34</v>
      </c>
      <c r="B128" s="29"/>
      <c r="C128" s="29"/>
      <c r="D128" s="29"/>
      <c r="E128" s="29"/>
      <c r="F128" s="29"/>
      <c r="G128" s="29"/>
      <c r="H128" s="25"/>
      <c r="J128" s="4"/>
    </row>
    <row r="129" spans="1:10" x14ac:dyDescent="0.25">
      <c r="A129" s="3" t="s">
        <v>10</v>
      </c>
      <c r="B129" s="29">
        <f>B33*0.395</f>
        <v>591.31500000000005</v>
      </c>
      <c r="C129" s="29">
        <f>C33*0.395</f>
        <v>5925</v>
      </c>
      <c r="D129" s="29">
        <f>D33*0.395</f>
        <v>1750.64</v>
      </c>
      <c r="E129" s="29">
        <f>E33*0.395</f>
        <v>327.85</v>
      </c>
      <c r="F129" s="29">
        <f>F32*0.395</f>
        <v>27.744799999999998</v>
      </c>
      <c r="G129" s="29">
        <f>G33*0.395</f>
        <v>93.733500000000006</v>
      </c>
      <c r="H129" s="29">
        <f t="shared" ref="H129:H134" si="32">B129+C129+D129+E129+F129</f>
        <v>8622.5498000000007</v>
      </c>
      <c r="J129" s="4"/>
    </row>
    <row r="130" spans="1:10" x14ac:dyDescent="0.25">
      <c r="A130" s="3" t="s">
        <v>12</v>
      </c>
      <c r="B130" s="29">
        <f>B45*9%</f>
        <v>0</v>
      </c>
      <c r="C130" s="29">
        <f>C45*9%</f>
        <v>153</v>
      </c>
      <c r="D130" s="29">
        <f>D45*9%</f>
        <v>0</v>
      </c>
      <c r="E130" s="29">
        <f>E45*9%</f>
        <v>0</v>
      </c>
      <c r="F130" s="29">
        <f>F52*9%</f>
        <v>0</v>
      </c>
      <c r="G130" s="29">
        <f>G45*9%</f>
        <v>0</v>
      </c>
      <c r="H130" s="29">
        <f t="shared" si="32"/>
        <v>153</v>
      </c>
      <c r="J130" s="4"/>
    </row>
    <row r="131" spans="1:10" x14ac:dyDescent="0.25">
      <c r="A131" s="3" t="s">
        <v>23</v>
      </c>
      <c r="B131" s="29">
        <f>B57</f>
        <v>0</v>
      </c>
      <c r="C131" s="29">
        <f>C57</f>
        <v>0</v>
      </c>
      <c r="D131" s="29">
        <f>D57</f>
        <v>0</v>
      </c>
      <c r="E131" s="29">
        <f>E57</f>
        <v>0</v>
      </c>
      <c r="F131" s="29">
        <f>F64</f>
        <v>0</v>
      </c>
      <c r="G131" s="29">
        <f>G57</f>
        <v>4.9000000000000004</v>
      </c>
      <c r="H131" s="29">
        <f t="shared" si="32"/>
        <v>0</v>
      </c>
      <c r="J131" s="4"/>
    </row>
    <row r="132" spans="1:10" ht="30" x14ac:dyDescent="0.25">
      <c r="A132" s="3" t="s">
        <v>24</v>
      </c>
      <c r="B132" s="29">
        <f>B69*0.4</f>
        <v>3.6</v>
      </c>
      <c r="C132" s="29">
        <f>C69*0.4</f>
        <v>600</v>
      </c>
      <c r="D132" s="29">
        <f>D69*0.4</f>
        <v>854.40000000000009</v>
      </c>
      <c r="E132" s="29">
        <f>E69*0.4</f>
        <v>0</v>
      </c>
      <c r="F132" s="29">
        <f>F76*0.4</f>
        <v>0</v>
      </c>
      <c r="G132" s="29">
        <f>G69*0.4</f>
        <v>0</v>
      </c>
      <c r="H132" s="29">
        <f t="shared" si="32"/>
        <v>1458</v>
      </c>
      <c r="J132" s="4"/>
    </row>
    <row r="133" spans="1:10" x14ac:dyDescent="0.25">
      <c r="A133" s="3" t="s">
        <v>25</v>
      </c>
      <c r="B133" s="29">
        <f>B87*0.8</f>
        <v>1120.8</v>
      </c>
      <c r="C133" s="29">
        <f>C87*0.8</f>
        <v>320</v>
      </c>
      <c r="D133" s="29">
        <f>D87*0.8</f>
        <v>0</v>
      </c>
      <c r="E133" s="29">
        <f>E87*0.8</f>
        <v>14.240000000000002</v>
      </c>
      <c r="F133" s="29">
        <f>F94*0.8</f>
        <v>0</v>
      </c>
      <c r="G133" s="29">
        <f>G87*0.8</f>
        <v>7.2</v>
      </c>
      <c r="H133" s="29">
        <f t="shared" si="32"/>
        <v>1455.04</v>
      </c>
      <c r="J133" s="4"/>
    </row>
    <row r="134" spans="1:10" ht="25.5" x14ac:dyDescent="0.25">
      <c r="A134" s="20" t="s">
        <v>26</v>
      </c>
      <c r="B134" s="30">
        <f>B81</f>
        <v>344</v>
      </c>
      <c r="C134" s="30">
        <f>C81</f>
        <v>300</v>
      </c>
      <c r="D134" s="30">
        <f>D81</f>
        <v>149</v>
      </c>
      <c r="E134" s="30">
        <f>E81</f>
        <v>100</v>
      </c>
      <c r="F134" s="30">
        <f>F80</f>
        <v>0</v>
      </c>
      <c r="G134" s="30">
        <v>0</v>
      </c>
      <c r="H134" s="31">
        <f t="shared" si="32"/>
        <v>893</v>
      </c>
      <c r="J134" s="4"/>
    </row>
    <row r="135" spans="1:10" ht="42.75" customHeight="1" x14ac:dyDescent="0.25">
      <c r="A135" s="14" t="s">
        <v>42</v>
      </c>
      <c r="B135" s="28"/>
      <c r="C135" s="32"/>
      <c r="D135" s="32"/>
      <c r="E135" s="32"/>
      <c r="F135" s="32"/>
      <c r="G135" s="32"/>
      <c r="H135" s="32"/>
      <c r="J135" s="4"/>
    </row>
    <row r="136" spans="1:10" x14ac:dyDescent="0.25">
      <c r="A136" s="3" t="s">
        <v>30</v>
      </c>
      <c r="B136" s="29">
        <f t="shared" ref="B136:G140" si="33">B5+B11-B17</f>
        <v>1177</v>
      </c>
      <c r="C136" s="29">
        <f t="shared" si="33"/>
        <v>31720.299999999988</v>
      </c>
      <c r="D136" s="29">
        <f t="shared" si="33"/>
        <v>5676.0999999999985</v>
      </c>
      <c r="E136" s="29">
        <f t="shared" si="33"/>
        <v>100.20000000000027</v>
      </c>
      <c r="F136" s="29">
        <f t="shared" si="33"/>
        <v>0</v>
      </c>
      <c r="G136" s="29">
        <f t="shared" si="33"/>
        <v>76.199999999999932</v>
      </c>
      <c r="H136" s="29">
        <f>B136+C136+D136+E136+F136+G136</f>
        <v>38749.799999999981</v>
      </c>
      <c r="J136" s="4"/>
    </row>
    <row r="137" spans="1:10" x14ac:dyDescent="0.25">
      <c r="A137" s="3" t="s">
        <v>32</v>
      </c>
      <c r="B137" s="29">
        <f t="shared" si="33"/>
        <v>1150</v>
      </c>
      <c r="C137" s="29">
        <f t="shared" si="33"/>
        <v>28958.300000000003</v>
      </c>
      <c r="D137" s="29">
        <f t="shared" si="33"/>
        <v>328</v>
      </c>
      <c r="E137" s="29">
        <f t="shared" si="33"/>
        <v>80</v>
      </c>
      <c r="F137" s="29">
        <f t="shared" si="33"/>
        <v>0</v>
      </c>
      <c r="G137" s="29">
        <f t="shared" si="33"/>
        <v>36.5</v>
      </c>
      <c r="H137" s="29">
        <f>B137+C137+D137+E137+F137+G137</f>
        <v>30552.800000000003</v>
      </c>
      <c r="J137" s="4"/>
    </row>
    <row r="138" spans="1:10" x14ac:dyDescent="0.25">
      <c r="A138" s="3" t="s">
        <v>31</v>
      </c>
      <c r="B138" s="29">
        <f t="shared" si="33"/>
        <v>1176</v>
      </c>
      <c r="C138" s="29">
        <f t="shared" si="33"/>
        <v>23886.300000000003</v>
      </c>
      <c r="D138" s="29">
        <f t="shared" si="33"/>
        <v>260</v>
      </c>
      <c r="E138" s="29">
        <f t="shared" si="33"/>
        <v>80</v>
      </c>
      <c r="F138" s="29">
        <f t="shared" si="33"/>
        <v>0</v>
      </c>
      <c r="G138" s="29">
        <f t="shared" si="33"/>
        <v>82.399999999999977</v>
      </c>
      <c r="H138" s="29">
        <f>B138+C138+D138+E138+F138+G138</f>
        <v>25484.700000000004</v>
      </c>
      <c r="J138" s="4"/>
    </row>
    <row r="139" spans="1:10" x14ac:dyDescent="0.25">
      <c r="A139" s="3" t="s">
        <v>35</v>
      </c>
      <c r="B139" s="29">
        <f t="shared" si="33"/>
        <v>1297</v>
      </c>
      <c r="C139" s="29">
        <f t="shared" si="33"/>
        <v>15537.300000000003</v>
      </c>
      <c r="D139" s="29">
        <f t="shared" si="33"/>
        <v>115</v>
      </c>
      <c r="E139" s="29">
        <f t="shared" si="33"/>
        <v>100</v>
      </c>
      <c r="F139" s="29">
        <f t="shared" si="33"/>
        <v>0</v>
      </c>
      <c r="G139" s="29">
        <f t="shared" si="33"/>
        <v>115.89999999999998</v>
      </c>
      <c r="H139" s="29">
        <f>B139+C139+D139+E139+F139+G139</f>
        <v>17165.200000000004</v>
      </c>
      <c r="J139" s="4"/>
    </row>
    <row r="140" spans="1:10" x14ac:dyDescent="0.25">
      <c r="A140" s="3" t="s">
        <v>39</v>
      </c>
      <c r="B140" s="29">
        <f t="shared" si="33"/>
        <v>1448</v>
      </c>
      <c r="C140" s="29">
        <f t="shared" si="33"/>
        <v>6848.3000000000029</v>
      </c>
      <c r="D140" s="29">
        <f t="shared" si="33"/>
        <v>105</v>
      </c>
      <c r="E140" s="29">
        <f t="shared" si="33"/>
        <v>100</v>
      </c>
      <c r="F140" s="29">
        <f t="shared" si="33"/>
        <v>0</v>
      </c>
      <c r="G140" s="29">
        <f t="shared" si="33"/>
        <v>136.5</v>
      </c>
      <c r="H140" s="29">
        <f>B140+C140+D140+E140+F140+G140</f>
        <v>8637.8000000000029</v>
      </c>
      <c r="J140" s="4"/>
    </row>
    <row r="141" spans="1:10" ht="12.95" customHeight="1" x14ac:dyDescent="0.25">
      <c r="A141" s="22"/>
      <c r="B141" s="18"/>
      <c r="C141" s="18"/>
      <c r="D141" s="18"/>
      <c r="E141" s="18"/>
      <c r="F141" s="18"/>
      <c r="G141" s="18"/>
      <c r="H141" s="18"/>
      <c r="J141" s="4"/>
    </row>
    <row r="142" spans="1:10" ht="29.25" customHeight="1" x14ac:dyDescent="0.25">
      <c r="A142" s="21"/>
      <c r="B142" s="17"/>
      <c r="C142" s="17"/>
      <c r="E142" s="19"/>
      <c r="F142" s="41"/>
      <c r="G142" s="41"/>
      <c r="H142" s="42"/>
      <c r="J142" s="4"/>
    </row>
    <row r="143" spans="1:10" ht="19.5" customHeight="1" x14ac:dyDescent="0.25">
      <c r="E143" s="1"/>
      <c r="J143" s="4"/>
    </row>
    <row r="144" spans="1:10" x14ac:dyDescent="0.25">
      <c r="B144" s="15" t="s">
        <v>28</v>
      </c>
      <c r="C144" s="15"/>
    </row>
    <row r="145" spans="2:5" x14ac:dyDescent="0.25">
      <c r="E145" s="1"/>
    </row>
    <row r="146" spans="2:5" x14ac:dyDescent="0.25">
      <c r="B146" s="15"/>
      <c r="C146" s="15"/>
    </row>
    <row r="148" spans="2:5" x14ac:dyDescent="0.25">
      <c r="B148" s="15"/>
      <c r="C148" s="15"/>
    </row>
    <row r="149" spans="2:5" x14ac:dyDescent="0.25">
      <c r="B149" s="15"/>
      <c r="C149" s="15"/>
    </row>
    <row r="150" spans="2:5" x14ac:dyDescent="0.25">
      <c r="B150" s="15"/>
      <c r="C150" s="15"/>
    </row>
    <row r="151" spans="2:5" x14ac:dyDescent="0.25">
      <c r="B151" s="15"/>
      <c r="C151" s="15"/>
    </row>
    <row r="152" spans="2:5" x14ac:dyDescent="0.25">
      <c r="B152" s="15"/>
      <c r="C152" s="15"/>
    </row>
    <row r="153" spans="2:5" x14ac:dyDescent="0.25">
      <c r="B153" s="15"/>
      <c r="C153" s="15"/>
    </row>
  </sheetData>
  <mergeCells count="2">
    <mergeCell ref="F142:H142"/>
    <mergeCell ref="A2:H2"/>
  </mergeCells>
  <printOptions horizontalCentered="1"/>
  <pageMargins left="0.59055118110236227" right="0.19685039370078741" top="0.39370078740157483" bottom="0.59055118110236227" header="0" footer="0"/>
  <pageSetup paperSize="9" scale="75" firstPageNumber="8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2014-2018</vt:lpstr>
      <vt:lpstr>'2014-2018'!Заголовки_для_печати</vt:lpstr>
      <vt:lpstr>'2014-2018'!Область_печати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mz1</dc:creator>
  <cp:lastModifiedBy>econ</cp:lastModifiedBy>
  <cp:lastPrinted>2020-10-26T08:17:01Z</cp:lastPrinted>
  <dcterms:created xsi:type="dcterms:W3CDTF">2013-10-18T09:16:47Z</dcterms:created>
  <dcterms:modified xsi:type="dcterms:W3CDTF">2020-11-12T04:58:13Z</dcterms:modified>
</cp:coreProperties>
</file>