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760" activeTab="1"/>
  </bookViews>
  <sheets>
    <sheet name="инвестпроекты" sheetId="1" r:id="rId1"/>
    <sheet name="Лист2" sheetId="2" r:id="rId2"/>
    <sheet name="Лист1" sheetId="3" r:id="rId3"/>
  </sheets>
  <definedNames>
    <definedName name="_xlnm.Print_Titles" localSheetId="0">'инвестпроекты'!$5:$7</definedName>
    <definedName name="_xlnm.Print_Area" localSheetId="0">'инвестпроекты'!$A$1:$M$18</definedName>
  </definedNames>
  <calcPr fullCalcOnLoad="1"/>
</workbook>
</file>

<file path=xl/sharedStrings.xml><?xml version="1.0" encoding="utf-8"?>
<sst xmlns="http://schemas.openxmlformats.org/spreadsheetml/2006/main" count="71" uniqueCount="38">
  <si>
    <t>№ строки</t>
  </si>
  <si>
    <t>Всего</t>
  </si>
  <si>
    <t>Получатель 
бюджетных средств</t>
  </si>
  <si>
    <t>Направление 
расходования средств</t>
  </si>
  <si>
    <t>городской бюджет</t>
  </si>
  <si>
    <t>краевой бюджет</t>
  </si>
  <si>
    <t>в т.ч.</t>
  </si>
  <si>
    <t>2</t>
  </si>
  <si>
    <t>3</t>
  </si>
  <si>
    <t>4</t>
  </si>
  <si>
    <t>5</t>
  </si>
  <si>
    <t>6</t>
  </si>
  <si>
    <t>7</t>
  </si>
  <si>
    <t>8</t>
  </si>
  <si>
    <t>тыс. руб.</t>
  </si>
  <si>
    <t>Администрация города</t>
  </si>
  <si>
    <t>Управление образования администрации города Минусиснка</t>
  </si>
  <si>
    <t>ИТОГО</t>
  </si>
  <si>
    <t xml:space="preserve">Отчет об исполнении расходов в части предоставления средств на бюджетные инвестиции в 2018 году, </t>
  </si>
  <si>
    <t>Предусмотрено в бюджете на 2019 год</t>
  </si>
  <si>
    <t>Исполнено на 01.04.2019 г.</t>
  </si>
  <si>
    <t>федеральный бюджет</t>
  </si>
  <si>
    <t>Проведение проектно-изыскательских работ для строительства кольцевого водопровода по ул. Кызыльская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</si>
  <si>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</si>
  <si>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Разработка ПСД для подключения уличного освещения на подходах к мосту в районе ССК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</si>
  <si>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Проектные и изыскательские работы по реконструкции транспортной развязки автомобильных дорог на подходах к мосту в районе ССК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</si>
  <si>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</si>
  <si>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Разработка проектно - сметной документации с получением заключения государственной экспертизы на мероприятие по понижению уровня грунтовых вод в городе Минусинске в рамках подпрограммы "Жизнедеятельность города" муниципальной программы "Обеспечение жизнедеятельности территории"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</si>
  <si>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</si>
  <si>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</si>
  <si>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 xml:space="preserve">Отчет об исполнении расходов в части предоставления средств на бюджетные инвестиции в 2019 году, 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</si>
  <si>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</si>
  <si>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</si>
  <si>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Отдел спорта и молодежной политики администрации города Минусиснка</t>
  </si>
  <si>
    <t>на 1 октября 2019 года</t>
  </si>
  <si>
    <t>Исполнено на 01.10.2019 г.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</si>
  <si>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</si>
  <si>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Исполнено на 01.10.2019г.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</si>
</sst>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0.0"/>
    <numFmt numFmtId="181" formatCode="0.000"/>
    <numFmt numFmtId="182" formatCode="_-* #,##0.0_р_._-;\-* #,##0.0_р_._-;_-* &quot;-&quot;??_р_._-;_-@_-"/>
    <numFmt numFmtId="183" formatCode="_-* #,##0.000_р_._-;\-* #,##0.000_р_._-;_-* &quot;-&quot;??_р_._-;_-@_-"/>
    <numFmt numFmtId="184" formatCode="_-* #,##0_р_._-;\-* #,##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#,##0.000000"/>
    <numFmt numFmtId="188" formatCode="#,##0.0000000"/>
    <numFmt numFmtId="189" formatCode="_-* #,##0.00000_р_._-;\-* #,##0.00000_р_._-;_-* &quot;-&quot;???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_-* #,##0.000000_р_._-;\-* #,##0.000000_р_._-;_-* &quot;-&quot;?????_р_._-;_-@_-"/>
    <numFmt numFmtId="193" formatCode="_-* #,##0.0000_р_._-;\-* #,##0.0000_р_._-;_-* &quot;-&quot;?????_р_._-;_-@_-"/>
    <numFmt numFmtId="194" formatCode="_-* #,##0.000_р_._-;\-* #,##0.000_р_._-;_-* &quot;-&quot;?????_р_._-;_-@_-"/>
    <numFmt numFmtId="195" formatCode="0.00000"/>
    <numFmt numFmtId="196" formatCode="_-* #,##0.0_р_._-;\-* #,##0.0_р_._-;_-* &quot;-&quot;?_р_._-;_-@_-"/>
    <numFmt numFmtId="197" formatCode="0.0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4" applyFont="1" applyFill="1" applyAlignment="1" quotePrefix="1">
      <alignment wrapText="1"/>
      <protection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49" fontId="1" fillId="6" borderId="10" xfId="0" applyNumberFormat="1" applyFont="1" applyFill="1" applyBorder="1" applyAlignment="1">
      <alignment horizontal="center" vertical="center" wrapText="1"/>
    </xf>
    <xf numFmtId="1" fontId="1" fillId="6" borderId="10" xfId="0" applyNumberFormat="1" applyFont="1" applyFill="1" applyBorder="1" applyAlignment="1">
      <alignment horizontal="center" vertical="top" wrapText="1"/>
    </xf>
    <xf numFmtId="0" fontId="1" fillId="6" borderId="10" xfId="0" applyNumberFormat="1" applyFont="1" applyFill="1" applyBorder="1" applyAlignment="1">
      <alignment vertical="top" wrapText="1"/>
    </xf>
    <xf numFmtId="4" fontId="1" fillId="6" borderId="10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top"/>
    </xf>
    <xf numFmtId="0" fontId="1" fillId="6" borderId="10" xfId="0" applyFont="1" applyFill="1" applyBorder="1" applyAlignment="1">
      <alignment/>
    </xf>
    <xf numFmtId="4" fontId="1" fillId="6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6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035"/>
          <c:y val="0.00625"/>
          <c:w val="0.843"/>
          <c:h val="0.986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Лист2!$C$1</c:f>
              <c:strCache>
                <c:ptCount val="1"/>
                <c:pt idx="0">
                  <c:v>Предусмотрено в бюджете на 2019 год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Лист2!$B$4:$B$15</c:f>
              <c:strCache/>
            </c:strRef>
          </c:cat>
          <c:val>
            <c:numRef>
              <c:f>Лист2!$C$4:$C$15</c:f>
              <c:numCache/>
            </c:numRef>
          </c:val>
          <c:shape val="box"/>
        </c:ser>
        <c:ser>
          <c:idx val="1"/>
          <c:order val="1"/>
          <c:tx>
            <c:strRef>
              <c:f>Лист2!$D$1</c:f>
              <c:strCache>
                <c:ptCount val="1"/>
                <c:pt idx="0">
                  <c:v>Исполнено на 01.10.2019г.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Лист2!$B$4:$B$15</c:f>
              <c:strCache/>
            </c:strRef>
          </c:cat>
          <c:val>
            <c:numRef>
              <c:f>Лист2!$D$4:$D$15</c:f>
              <c:numCache/>
            </c:numRef>
          </c:val>
          <c:shape val="box"/>
        </c:ser>
        <c:shape val="box"/>
        <c:axId val="58161733"/>
        <c:axId val="53693550"/>
      </c:bar3DChart>
      <c:catAx>
        <c:axId val="58161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93550"/>
        <c:crosses val="autoZero"/>
        <c:auto val="1"/>
        <c:lblOffset val="100"/>
        <c:tickLblSkip val="1"/>
        <c:noMultiLvlLbl val="0"/>
      </c:catAx>
      <c:valAx>
        <c:axId val="536935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617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25"/>
          <c:y val="0.477"/>
          <c:w val="0.146"/>
          <c:h val="0.04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1</xdr:row>
      <xdr:rowOff>381000</xdr:rowOff>
    </xdr:from>
    <xdr:to>
      <xdr:col>47</xdr:col>
      <xdr:colOff>590550</xdr:colOff>
      <xdr:row>57</xdr:row>
      <xdr:rowOff>123825</xdr:rowOff>
    </xdr:to>
    <xdr:graphicFrame>
      <xdr:nvGraphicFramePr>
        <xdr:cNvPr id="1" name="Диаграмма 3"/>
        <xdr:cNvGraphicFramePr/>
      </xdr:nvGraphicFramePr>
      <xdr:xfrm>
        <a:off x="7715250" y="542925"/>
        <a:ext cx="28374975" cy="1465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25"/>
  <sheetViews>
    <sheetView zoomScaleSheetLayoutView="82" zoomScalePageLayoutView="84" workbookViewId="0" topLeftCell="A1">
      <pane ySplit="7" topLeftCell="A18" activePane="bottomLeft" state="frozen"/>
      <selection pane="topLeft" activeCell="A1" sqref="A1"/>
      <selection pane="bottomLeft" activeCell="C22" sqref="C22:C24"/>
    </sheetView>
  </sheetViews>
  <sheetFormatPr defaultColWidth="9.00390625" defaultRowHeight="12.75"/>
  <cols>
    <col min="1" max="1" width="8.00390625" style="2" customWidth="1"/>
    <col min="2" max="2" width="42.75390625" style="2" customWidth="1"/>
    <col min="3" max="3" width="17.625" style="2" customWidth="1"/>
    <col min="4" max="4" width="17.125" style="2" customWidth="1"/>
    <col min="5" max="5" width="14.125" style="2" customWidth="1"/>
    <col min="6" max="6" width="13.00390625" style="2" customWidth="1"/>
    <col min="7" max="7" width="18.25390625" style="2" customWidth="1"/>
    <col min="8" max="8" width="14.875" style="2" customWidth="1"/>
    <col min="9" max="9" width="11.75390625" style="2" customWidth="1"/>
    <col min="10" max="10" width="12.625" style="2" customWidth="1"/>
    <col min="11" max="11" width="19.75390625" style="2" customWidth="1"/>
    <col min="12" max="12" width="11.375" style="2" bestFit="1" customWidth="1"/>
    <col min="13" max="16384" width="9.125" style="2" customWidth="1"/>
  </cols>
  <sheetData>
    <row r="1" spans="1:3" ht="15.75">
      <c r="A1" s="4"/>
      <c r="B1" s="4"/>
      <c r="C1" s="4"/>
    </row>
    <row r="2" spans="1:11" ht="21" customHeight="1">
      <c r="A2" s="37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1" customHeight="1">
      <c r="A3" s="5"/>
      <c r="B3" s="16"/>
      <c r="C3" s="39" t="s">
        <v>34</v>
      </c>
      <c r="D3" s="39"/>
      <c r="E3" s="39"/>
      <c r="F3" s="39"/>
      <c r="G3" s="39"/>
      <c r="H3" s="39"/>
      <c r="I3" s="16"/>
      <c r="J3" s="16"/>
      <c r="K3" s="16"/>
    </row>
    <row r="4" ht="15.75">
      <c r="K4" s="32" t="s">
        <v>14</v>
      </c>
    </row>
    <row r="5" spans="1:11" s="3" customFormat="1" ht="27" customHeight="1">
      <c r="A5" s="33" t="s">
        <v>0</v>
      </c>
      <c r="B5" s="33" t="s">
        <v>3</v>
      </c>
      <c r="C5" s="33" t="s">
        <v>2</v>
      </c>
      <c r="D5" s="33" t="s">
        <v>19</v>
      </c>
      <c r="E5" s="33" t="s">
        <v>6</v>
      </c>
      <c r="F5" s="33"/>
      <c r="G5" s="33"/>
      <c r="H5" s="40" t="s">
        <v>35</v>
      </c>
      <c r="I5" s="33" t="s">
        <v>6</v>
      </c>
      <c r="J5" s="33"/>
      <c r="K5" s="33"/>
    </row>
    <row r="6" spans="1:11" s="3" customFormat="1" ht="60.75" customHeight="1">
      <c r="A6" s="33"/>
      <c r="B6" s="33"/>
      <c r="C6" s="33"/>
      <c r="D6" s="33"/>
      <c r="E6" s="1" t="s">
        <v>4</v>
      </c>
      <c r="F6" s="1" t="s">
        <v>5</v>
      </c>
      <c r="G6" s="1" t="s">
        <v>21</v>
      </c>
      <c r="H6" s="40"/>
      <c r="I6" s="1" t="s">
        <v>4</v>
      </c>
      <c r="J6" s="1" t="s">
        <v>5</v>
      </c>
      <c r="K6" s="1" t="s">
        <v>21</v>
      </c>
    </row>
    <row r="7" spans="1:11" s="3" customFormat="1" ht="15" customHeight="1">
      <c r="A7" s="7">
        <v>1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  <c r="I7" s="12">
        <v>9</v>
      </c>
      <c r="J7" s="12">
        <v>10</v>
      </c>
      <c r="K7" s="12">
        <v>11</v>
      </c>
    </row>
    <row r="8" spans="1:11" ht="221.25" customHeight="1">
      <c r="A8" s="10">
        <v>1</v>
      </c>
      <c r="B8" s="11" t="s">
        <v>22</v>
      </c>
      <c r="C8" s="34" t="s">
        <v>15</v>
      </c>
      <c r="D8" s="19">
        <f>E8+F8+G8</f>
        <v>858.93</v>
      </c>
      <c r="E8" s="19">
        <v>858.93</v>
      </c>
      <c r="F8" s="19">
        <v>0</v>
      </c>
      <c r="G8" s="19">
        <v>0</v>
      </c>
      <c r="H8" s="19">
        <f>I8+J8+K8</f>
        <v>858.92</v>
      </c>
      <c r="I8" s="9">
        <v>858.92</v>
      </c>
      <c r="J8" s="9">
        <v>0</v>
      </c>
      <c r="K8" s="9">
        <v>0</v>
      </c>
    </row>
    <row r="9" spans="1:11" ht="252" customHeight="1">
      <c r="A9" s="10">
        <v>2</v>
      </c>
      <c r="B9" s="11" t="s">
        <v>23</v>
      </c>
      <c r="C9" s="35"/>
      <c r="D9" s="19">
        <f aca="true" t="shared" si="0" ref="D9:D17">E9+F9+G9</f>
        <v>29657.88</v>
      </c>
      <c r="E9" s="19">
        <v>322.69</v>
      </c>
      <c r="F9" s="19">
        <v>1466.76</v>
      </c>
      <c r="G9" s="19">
        <v>27868.43</v>
      </c>
      <c r="H9" s="19">
        <f aca="true" t="shared" si="1" ref="H9:H17">I9+J9+K9</f>
        <v>0</v>
      </c>
      <c r="I9" s="9">
        <v>0</v>
      </c>
      <c r="J9" s="9">
        <v>0</v>
      </c>
      <c r="K9" s="9">
        <v>0</v>
      </c>
    </row>
    <row r="10" spans="1:11" ht="194.25" customHeight="1">
      <c r="A10" s="10">
        <v>3</v>
      </c>
      <c r="B10" s="11" t="s">
        <v>24</v>
      </c>
      <c r="C10" s="35"/>
      <c r="D10" s="19">
        <f t="shared" si="0"/>
        <v>185</v>
      </c>
      <c r="E10" s="19">
        <v>185</v>
      </c>
      <c r="F10" s="19">
        <v>0</v>
      </c>
      <c r="G10" s="19">
        <v>0</v>
      </c>
      <c r="H10" s="19">
        <f t="shared" si="1"/>
        <v>0</v>
      </c>
      <c r="I10" s="9">
        <v>0</v>
      </c>
      <c r="J10" s="9">
        <v>0</v>
      </c>
      <c r="K10" s="9">
        <v>0</v>
      </c>
    </row>
    <row r="11" spans="1:11" ht="162.75" customHeight="1">
      <c r="A11" s="10">
        <v>4</v>
      </c>
      <c r="B11" s="11" t="s">
        <v>25</v>
      </c>
      <c r="C11" s="35"/>
      <c r="D11" s="19">
        <f t="shared" si="0"/>
        <v>2700</v>
      </c>
      <c r="E11" s="19">
        <v>2700</v>
      </c>
      <c r="F11" s="19">
        <v>0</v>
      </c>
      <c r="G11" s="19">
        <v>0</v>
      </c>
      <c r="H11" s="19">
        <f t="shared" si="1"/>
        <v>0</v>
      </c>
      <c r="I11" s="9">
        <v>0</v>
      </c>
      <c r="J11" s="9">
        <v>0</v>
      </c>
      <c r="K11" s="9">
        <v>0</v>
      </c>
    </row>
    <row r="12" spans="1:11" ht="201.75" customHeight="1">
      <c r="A12" s="10">
        <v>5</v>
      </c>
      <c r="B12" s="11" t="s">
        <v>26</v>
      </c>
      <c r="C12" s="35"/>
      <c r="D12" s="19">
        <f t="shared" si="0"/>
        <v>33066</v>
      </c>
      <c r="E12" s="19">
        <v>66</v>
      </c>
      <c r="F12" s="19">
        <v>33000</v>
      </c>
      <c r="G12" s="19">
        <v>0</v>
      </c>
      <c r="H12" s="19">
        <f t="shared" si="1"/>
        <v>0</v>
      </c>
      <c r="I12" s="9">
        <v>0</v>
      </c>
      <c r="J12" s="9"/>
      <c r="K12" s="9">
        <v>0</v>
      </c>
    </row>
    <row r="13" spans="1:11" ht="156" customHeight="1">
      <c r="A13" s="10">
        <v>6</v>
      </c>
      <c r="B13" s="11" t="s">
        <v>27</v>
      </c>
      <c r="C13" s="35"/>
      <c r="D13" s="19">
        <f t="shared" si="0"/>
        <v>7120</v>
      </c>
      <c r="E13" s="19">
        <v>7120</v>
      </c>
      <c r="F13" s="19">
        <v>0</v>
      </c>
      <c r="G13" s="19">
        <v>0</v>
      </c>
      <c r="H13" s="19">
        <f t="shared" si="1"/>
        <v>0</v>
      </c>
      <c r="I13" s="9">
        <v>0</v>
      </c>
      <c r="J13" s="9">
        <v>0</v>
      </c>
      <c r="K13" s="9">
        <v>0</v>
      </c>
    </row>
    <row r="14" spans="1:11" ht="203.25" customHeight="1">
      <c r="A14" s="10">
        <v>7</v>
      </c>
      <c r="B14" s="23" t="s">
        <v>28</v>
      </c>
      <c r="C14" s="35"/>
      <c r="D14" s="19">
        <f t="shared" si="0"/>
        <v>25036.67</v>
      </c>
      <c r="E14" s="19">
        <v>0</v>
      </c>
      <c r="F14" s="19">
        <v>6259.17</v>
      </c>
      <c r="G14" s="19">
        <v>18777.5</v>
      </c>
      <c r="H14" s="19">
        <f>I14+J14+K14</f>
        <v>11430</v>
      </c>
      <c r="I14" s="9">
        <v>0</v>
      </c>
      <c r="J14" s="9">
        <v>2857.5</v>
      </c>
      <c r="K14" s="9">
        <v>8572.5</v>
      </c>
    </row>
    <row r="15" spans="1:11" ht="172.5" customHeight="1">
      <c r="A15" s="10"/>
      <c r="B15" s="24" t="s">
        <v>36</v>
      </c>
      <c r="C15" s="35"/>
      <c r="D15" s="19">
        <f t="shared" si="0"/>
        <v>10160</v>
      </c>
      <c r="E15" s="19">
        <v>0</v>
      </c>
      <c r="F15" s="19">
        <v>10160</v>
      </c>
      <c r="G15" s="19">
        <v>0</v>
      </c>
      <c r="H15" s="19">
        <f>I15+J15+K15</f>
        <v>10160</v>
      </c>
      <c r="I15" s="9">
        <v>0</v>
      </c>
      <c r="J15" s="9">
        <v>10160</v>
      </c>
      <c r="K15" s="9">
        <v>0</v>
      </c>
    </row>
    <row r="16" spans="1:11" ht="126.75" customHeight="1">
      <c r="A16" s="10">
        <v>8</v>
      </c>
      <c r="B16" s="24" t="s">
        <v>31</v>
      </c>
      <c r="C16" s="35"/>
      <c r="D16" s="19">
        <f t="shared" si="0"/>
        <v>145360.12000000002</v>
      </c>
      <c r="E16" s="19">
        <v>1453.64</v>
      </c>
      <c r="F16" s="19">
        <v>0</v>
      </c>
      <c r="G16" s="19">
        <v>143906.48</v>
      </c>
      <c r="H16" s="19">
        <f t="shared" si="1"/>
        <v>0</v>
      </c>
      <c r="I16" s="9">
        <v>0</v>
      </c>
      <c r="J16" s="9">
        <v>0</v>
      </c>
      <c r="K16" s="9">
        <v>0</v>
      </c>
    </row>
    <row r="17" spans="1:11" ht="126">
      <c r="A17" s="10">
        <v>9</v>
      </c>
      <c r="B17" s="20" t="s">
        <v>32</v>
      </c>
      <c r="C17" s="35"/>
      <c r="D17" s="19">
        <f t="shared" si="0"/>
        <v>51564.590000000004</v>
      </c>
      <c r="E17" s="19">
        <v>515.66</v>
      </c>
      <c r="F17" s="19">
        <v>51048.93</v>
      </c>
      <c r="G17" s="19">
        <v>0</v>
      </c>
      <c r="H17" s="19">
        <f t="shared" si="1"/>
        <v>0</v>
      </c>
      <c r="I17" s="9"/>
      <c r="J17" s="9">
        <v>0</v>
      </c>
      <c r="K17" s="9">
        <v>0</v>
      </c>
    </row>
    <row r="18" spans="1:11" ht="15.75" customHeight="1">
      <c r="A18" s="18">
        <v>10</v>
      </c>
      <c r="B18" s="6" t="s">
        <v>1</v>
      </c>
      <c r="C18" s="36"/>
      <c r="D18" s="9">
        <f>SUM(D8:D17)</f>
        <v>305709.19000000006</v>
      </c>
      <c r="E18" s="9">
        <f aca="true" t="shared" si="2" ref="E18:K18">SUM(E8:E17)</f>
        <v>13221.919999999998</v>
      </c>
      <c r="F18" s="9">
        <f t="shared" si="2"/>
        <v>101934.86</v>
      </c>
      <c r="G18" s="9">
        <f t="shared" si="2"/>
        <v>190552.41</v>
      </c>
      <c r="H18" s="9">
        <f t="shared" si="2"/>
        <v>22448.92</v>
      </c>
      <c r="I18" s="9">
        <f t="shared" si="2"/>
        <v>858.92</v>
      </c>
      <c r="J18" s="9">
        <f t="shared" si="2"/>
        <v>13017.5</v>
      </c>
      <c r="K18" s="9">
        <f t="shared" si="2"/>
        <v>8572.5</v>
      </c>
    </row>
    <row r="19" spans="1:11" ht="140.25" customHeight="1">
      <c r="A19" s="10">
        <v>11</v>
      </c>
      <c r="B19" s="6" t="s">
        <v>29</v>
      </c>
      <c r="C19" s="34" t="s">
        <v>16</v>
      </c>
      <c r="D19" s="19">
        <f>E19+F19</f>
        <v>14419.009999999998</v>
      </c>
      <c r="E19" s="19">
        <v>501.8</v>
      </c>
      <c r="F19" s="19">
        <v>13917.21</v>
      </c>
      <c r="G19" s="19">
        <v>0</v>
      </c>
      <c r="H19" s="19">
        <f>I19+J19</f>
        <v>0</v>
      </c>
      <c r="I19" s="9"/>
      <c r="J19" s="9">
        <v>0</v>
      </c>
      <c r="K19" s="9">
        <v>0</v>
      </c>
    </row>
    <row r="20" spans="1:11" ht="15.75" hidden="1">
      <c r="A20" s="10"/>
      <c r="B20" s="17"/>
      <c r="C20" s="35"/>
      <c r="D20" s="19">
        <f>E20+F20</f>
        <v>0</v>
      </c>
      <c r="E20" s="19">
        <v>0</v>
      </c>
      <c r="F20" s="19">
        <v>0</v>
      </c>
      <c r="G20" s="19">
        <v>0</v>
      </c>
      <c r="H20" s="19">
        <f>I20+J20+K20</f>
        <v>0</v>
      </c>
      <c r="I20" s="9">
        <v>0</v>
      </c>
      <c r="J20" s="9">
        <v>0</v>
      </c>
      <c r="K20" s="9">
        <v>0</v>
      </c>
    </row>
    <row r="21" spans="1:11" ht="18.75" customHeight="1">
      <c r="A21" s="18">
        <v>12</v>
      </c>
      <c r="B21" s="6" t="s">
        <v>1</v>
      </c>
      <c r="C21" s="36"/>
      <c r="D21" s="9">
        <f>SUM(D19:D20)</f>
        <v>14419.009999999998</v>
      </c>
      <c r="E21" s="9">
        <f>SUM(E19:E20)</f>
        <v>501.8</v>
      </c>
      <c r="F21" s="9">
        <f>SUM(F19:F20)</f>
        <v>13917.21</v>
      </c>
      <c r="G21" s="9">
        <f>SUM(G19:G20)</f>
        <v>0</v>
      </c>
      <c r="H21" s="9">
        <f>SUM(H19:H19)</f>
        <v>0</v>
      </c>
      <c r="I21" s="9">
        <f>SUM(I19:I19)</f>
        <v>0</v>
      </c>
      <c r="J21" s="9">
        <f>SUM(J19:J19)</f>
        <v>0</v>
      </c>
      <c r="K21" s="9">
        <f>SUM(K19:K19)</f>
        <v>0</v>
      </c>
    </row>
    <row r="22" spans="1:11" ht="141.75">
      <c r="A22" s="10">
        <v>13</v>
      </c>
      <c r="B22" s="6" t="s">
        <v>29</v>
      </c>
      <c r="C22" s="34" t="s">
        <v>33</v>
      </c>
      <c r="D22" s="19">
        <f>E22+F22</f>
        <v>3000</v>
      </c>
      <c r="E22" s="19">
        <v>3000</v>
      </c>
      <c r="F22" s="19">
        <v>0</v>
      </c>
      <c r="G22" s="19">
        <v>0</v>
      </c>
      <c r="H22" s="19">
        <f>I22+J22</f>
        <v>0</v>
      </c>
      <c r="I22" s="9"/>
      <c r="J22" s="9">
        <v>0</v>
      </c>
      <c r="K22" s="9">
        <v>0</v>
      </c>
    </row>
    <row r="23" spans="1:11" ht="15.75">
      <c r="A23" s="10">
        <v>14</v>
      </c>
      <c r="B23" s="17" t="s">
        <v>1</v>
      </c>
      <c r="C23" s="35"/>
      <c r="D23" s="19">
        <f>D22</f>
        <v>3000</v>
      </c>
      <c r="E23" s="19">
        <f aca="true" t="shared" si="3" ref="E23:K23">E22</f>
        <v>3000</v>
      </c>
      <c r="F23" s="19">
        <f t="shared" si="3"/>
        <v>0</v>
      </c>
      <c r="G23" s="19">
        <f t="shared" si="3"/>
        <v>0</v>
      </c>
      <c r="H23" s="19">
        <f t="shared" si="3"/>
        <v>0</v>
      </c>
      <c r="I23" s="19">
        <f t="shared" si="3"/>
        <v>0</v>
      </c>
      <c r="J23" s="19">
        <f t="shared" si="3"/>
        <v>0</v>
      </c>
      <c r="K23" s="19">
        <f t="shared" si="3"/>
        <v>0</v>
      </c>
    </row>
    <row r="24" spans="1:11" ht="15.75">
      <c r="A24" s="18">
        <v>15</v>
      </c>
      <c r="B24" s="6" t="s">
        <v>1</v>
      </c>
      <c r="C24" s="36"/>
      <c r="D24" s="9">
        <f>D23+D21+D18</f>
        <v>323128.20000000007</v>
      </c>
      <c r="E24" s="9">
        <f aca="true" t="shared" si="4" ref="E24:K24">E23+E21+E18</f>
        <v>16723.719999999998</v>
      </c>
      <c r="F24" s="9">
        <f t="shared" si="4"/>
        <v>115852.07</v>
      </c>
      <c r="G24" s="9">
        <f t="shared" si="4"/>
        <v>190552.41</v>
      </c>
      <c r="H24" s="9">
        <f t="shared" si="4"/>
        <v>22448.92</v>
      </c>
      <c r="I24" s="9">
        <f t="shared" si="4"/>
        <v>858.92</v>
      </c>
      <c r="J24" s="9">
        <f t="shared" si="4"/>
        <v>13017.5</v>
      </c>
      <c r="K24" s="9">
        <f t="shared" si="4"/>
        <v>8572.5</v>
      </c>
    </row>
    <row r="25" ht="15.75">
      <c r="D25" s="15"/>
    </row>
  </sheetData>
  <sheetProtection/>
  <mergeCells count="12">
    <mergeCell ref="A2:K2"/>
    <mergeCell ref="C3:H3"/>
    <mergeCell ref="E5:G5"/>
    <mergeCell ref="H5:H6"/>
    <mergeCell ref="I5:K5"/>
    <mergeCell ref="D5:D6"/>
    <mergeCell ref="C5:C6"/>
    <mergeCell ref="B5:B6"/>
    <mergeCell ref="A5:A6"/>
    <mergeCell ref="C8:C18"/>
    <mergeCell ref="C19:C21"/>
    <mergeCell ref="C22:C24"/>
  </mergeCells>
  <printOptions/>
  <pageMargins left="0.7874015748031497" right="0.3937007874015748" top="0.5905511811023623" bottom="0.3937007874015748" header="0.5118110236220472" footer="0.15748031496062992"/>
  <pageSetup firstPageNumber="388" useFirstPageNumber="1" fitToHeight="2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55" zoomScaleNormal="55" zoomScalePageLayoutView="0" workbookViewId="0" topLeftCell="A1">
      <selection activeCell="C23" sqref="C23"/>
    </sheetView>
  </sheetViews>
  <sheetFormatPr defaultColWidth="9.00390625" defaultRowHeight="12.75"/>
  <cols>
    <col min="2" max="2" width="41.75390625" style="0" customWidth="1"/>
    <col min="3" max="3" width="15.25390625" style="16" customWidth="1"/>
    <col min="4" max="4" width="12.875" style="16" customWidth="1"/>
  </cols>
  <sheetData>
    <row r="1" spans="1:4" ht="12.75" customHeight="1">
      <c r="A1" s="33" t="s">
        <v>0</v>
      </c>
      <c r="B1" s="41" t="s">
        <v>3</v>
      </c>
      <c r="C1" s="41" t="s">
        <v>19</v>
      </c>
      <c r="D1" s="40" t="s">
        <v>37</v>
      </c>
    </row>
    <row r="2" spans="1:4" ht="45" customHeight="1">
      <c r="A2" s="33"/>
      <c r="B2" s="42"/>
      <c r="C2" s="42"/>
      <c r="D2" s="40"/>
    </row>
    <row r="3" spans="1:4" ht="15.75">
      <c r="A3" s="7">
        <v>1</v>
      </c>
      <c r="B3" s="7" t="s">
        <v>7</v>
      </c>
      <c r="C3" s="7" t="s">
        <v>9</v>
      </c>
      <c r="D3" s="8" t="s">
        <v>13</v>
      </c>
    </row>
    <row r="4" spans="1:4" ht="22.5" customHeight="1">
      <c r="A4" s="10">
        <v>1</v>
      </c>
      <c r="B4" s="11" t="str">
        <f>инвестпроекты!B8</f>
        <v>Проведение проектно-изыскательских работ для строительства кольцевого водопровода по ул. Кызыльская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v>
      </c>
      <c r="C4" s="21">
        <f>инвестпроекты!D8</f>
        <v>858.93</v>
      </c>
      <c r="D4" s="22">
        <f>инвестпроекты!H8</f>
        <v>858.92</v>
      </c>
    </row>
    <row r="5" spans="1:4" ht="51.75" customHeight="1">
      <c r="A5" s="10">
        <v>2</v>
      </c>
      <c r="B5" s="11" t="str">
        <f>инвестпроекты!B9</f>
        <v>Расходы на долевое участие по субсидии на реализацию мероприятий по строительству и реконструкции (модернизации) объектов питьевого водоснабжения,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v>
      </c>
      <c r="C5" s="21">
        <f>инвестпроекты!D9</f>
        <v>29657.88</v>
      </c>
      <c r="D5" s="22">
        <f>инвестпроекты!H9</f>
        <v>0</v>
      </c>
    </row>
    <row r="6" spans="1:4" ht="52.5" customHeight="1">
      <c r="A6" s="10">
        <v>3</v>
      </c>
      <c r="B6" s="11" t="str">
        <f>инвестпроекты!B10</f>
        <v>Разработка ПСД для подключения уличного освещения на подходах к мосту в районе ССК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v>
      </c>
      <c r="C6" s="21">
        <f>инвестпроекты!D10</f>
        <v>185</v>
      </c>
      <c r="D6" s="22">
        <f>инвестпроекты!H10</f>
        <v>0</v>
      </c>
    </row>
    <row r="7" spans="1:4" ht="62.25" customHeight="1">
      <c r="A7" s="10">
        <v>4</v>
      </c>
      <c r="B7" s="11" t="str">
        <f>инвестпроекты!B11</f>
        <v>Проектные и изыскательские работы по реконструкции транспортной развязки автомобильных дорог на подходах к мосту в районе ССК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v>
      </c>
      <c r="C7" s="21">
        <f>инвестпроекты!D11</f>
        <v>2700</v>
      </c>
      <c r="D7" s="22">
        <f>инвестпроекты!H11</f>
        <v>0</v>
      </c>
    </row>
    <row r="8" spans="1:4" ht="41.25" customHeight="1">
      <c r="A8" s="10">
        <v>4</v>
      </c>
      <c r="B8" s="11" t="str">
        <f>инвестпроекты!B12</f>
        <v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v>
      </c>
      <c r="C8" s="21">
        <f>инвестпроекты!D12</f>
        <v>33066</v>
      </c>
      <c r="D8" s="22">
        <f>инвестпроекты!H12</f>
        <v>0</v>
      </c>
    </row>
    <row r="9" spans="1:4" ht="51.75" customHeight="1">
      <c r="A9" s="10">
        <v>5</v>
      </c>
      <c r="B9" s="11" t="str">
        <f>инвестпроекты!B13</f>
        <v>Разработка проектно - сметной документации с получением заключения государственной экспертизы на мероприятие по понижению уровня грунтовых вод в городе Минусинске в рамках подпрограммы "Жизнедеятельность города" муниципальной программы "Обеспечение жизнедеятельности территории"</v>
      </c>
      <c r="C9" s="21">
        <f>инвестпроекты!D13</f>
        <v>7120</v>
      </c>
      <c r="D9" s="22">
        <f>инвестпроекты!H13</f>
        <v>0</v>
      </c>
    </row>
    <row r="10" spans="1:4" ht="47.25" customHeight="1">
      <c r="A10" s="10">
        <v>6</v>
      </c>
      <c r="B10" s="11" t="str">
        <f>инвестпроекты!B14</f>
        <v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v>
      </c>
      <c r="C10" s="21">
        <f>инвестпроекты!D14</f>
        <v>25036.67</v>
      </c>
      <c r="D10" s="22">
        <f>инвестпроекты!H14</f>
        <v>11430</v>
      </c>
    </row>
    <row r="11" spans="1:4" ht="47.25" customHeight="1">
      <c r="A11" s="10">
        <v>7</v>
      </c>
      <c r="B11" s="11" t="str">
        <f>инвестпроекты!B15</f>
        <v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v>
      </c>
      <c r="C11" s="21">
        <f>инвестпроекты!D15</f>
        <v>10160</v>
      </c>
      <c r="D11" s="22">
        <f>инвестпроекты!H15</f>
        <v>10160</v>
      </c>
    </row>
    <row r="12" spans="1:4" ht="47.25" customHeight="1">
      <c r="A12" s="10">
        <v>8</v>
      </c>
      <c r="B12" s="11" t="str">
        <f>инвестпроекты!B16</f>
        <v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v>
      </c>
      <c r="C12" s="21">
        <f>инвестпроекты!D16</f>
        <v>145360.12000000002</v>
      </c>
      <c r="D12" s="21">
        <f>инвестпроекты!H16</f>
        <v>0</v>
      </c>
    </row>
    <row r="13" spans="1:4" ht="47.25" customHeight="1">
      <c r="A13" s="10">
        <v>9</v>
      </c>
      <c r="B13" s="11" t="str">
        <f>инвестпроекты!B17</f>
        <v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v>
      </c>
      <c r="C13" s="21">
        <f>инвестпроекты!D17</f>
        <v>51564.590000000004</v>
      </c>
      <c r="D13" s="22">
        <f>инвестпроекты!H17</f>
        <v>0</v>
      </c>
    </row>
    <row r="14" spans="1:4" ht="47.25" customHeight="1">
      <c r="A14" s="10">
        <v>10</v>
      </c>
      <c r="B14" s="11" t="str">
        <f>инвестпроекты!B19</f>
        <v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v>
      </c>
      <c r="C14" s="19">
        <f>инвестпроекты!D19</f>
        <v>14419.009999999998</v>
      </c>
      <c r="D14" s="1">
        <f>инвестпроекты!H19</f>
        <v>0</v>
      </c>
    </row>
    <row r="15" spans="1:4" ht="48" customHeight="1">
      <c r="A15" s="10">
        <v>11</v>
      </c>
      <c r="B15" s="44" t="str">
        <f>инвестпроекты!B22</f>
        <v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v>
      </c>
      <c r="C15" s="14">
        <f>инвестпроекты!D22</f>
        <v>3000</v>
      </c>
      <c r="D15" s="14">
        <f>инвестпроекты!H22</f>
        <v>0</v>
      </c>
    </row>
    <row r="16" spans="1:4" ht="15.75">
      <c r="A16" s="45">
        <v>12</v>
      </c>
      <c r="B16" s="45" t="s">
        <v>17</v>
      </c>
      <c r="C16" s="46">
        <f>SUM(C4:C15)</f>
        <v>323128.20000000007</v>
      </c>
      <c r="D16" s="46">
        <f>SUM(D4:D15)</f>
        <v>22448.92</v>
      </c>
    </row>
    <row r="17" spans="1:4" ht="15.75">
      <c r="A17" s="45"/>
      <c r="B17" s="45"/>
      <c r="C17" s="46">
        <f>C16-инвестпроекты!D24</f>
        <v>0</v>
      </c>
      <c r="D17" s="46">
        <f>D16-инвестпроекты!H24</f>
        <v>0</v>
      </c>
    </row>
    <row r="18" spans="1:4" ht="15.75">
      <c r="A18" s="45"/>
      <c r="B18" s="45"/>
      <c r="C18" s="13"/>
      <c r="D18" s="13"/>
    </row>
    <row r="19" spans="1:4" ht="15.75">
      <c r="A19" s="47"/>
      <c r="B19" s="47"/>
      <c r="C19" s="2"/>
      <c r="D19" s="2"/>
    </row>
  </sheetData>
  <sheetProtection/>
  <mergeCells count="4">
    <mergeCell ref="D1:D2"/>
    <mergeCell ref="C1:C2"/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60" zoomScalePageLayoutView="0" workbookViewId="0" topLeftCell="A4">
      <selection activeCell="A5" sqref="A5:C19"/>
    </sheetView>
  </sheetViews>
  <sheetFormatPr defaultColWidth="9.00390625" defaultRowHeight="12.75"/>
  <cols>
    <col min="1" max="1" width="8.00390625" style="2" customWidth="1"/>
    <col min="2" max="2" width="61.375" style="2" customWidth="1"/>
    <col min="3" max="3" width="15.875" style="2" customWidth="1"/>
    <col min="4" max="4" width="14.125" style="2" hidden="1" customWidth="1"/>
    <col min="5" max="5" width="13.00390625" style="2" hidden="1" customWidth="1"/>
    <col min="6" max="6" width="18.25390625" style="2" hidden="1" customWidth="1"/>
    <col min="7" max="7" width="13.875" style="2" hidden="1" customWidth="1"/>
    <col min="8" max="8" width="11.75390625" style="2" hidden="1" customWidth="1"/>
    <col min="9" max="9" width="12.625" style="2" hidden="1" customWidth="1"/>
    <col min="10" max="10" width="19.75390625" style="2" hidden="1" customWidth="1"/>
    <col min="11" max="11" width="11.375" style="2" bestFit="1" customWidth="1"/>
    <col min="12" max="16384" width="9.125" style="2" customWidth="1"/>
  </cols>
  <sheetData>
    <row r="1" spans="1:2" ht="15.75" hidden="1">
      <c r="A1" s="4"/>
      <c r="B1" s="4"/>
    </row>
    <row r="2" spans="1:10" ht="21" customHeight="1" hidden="1">
      <c r="A2" s="37" t="s">
        <v>18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1" customHeight="1" hidden="1">
      <c r="A3" s="5"/>
      <c r="B3" s="16"/>
      <c r="C3" s="39"/>
      <c r="D3" s="39"/>
      <c r="E3" s="39"/>
      <c r="F3" s="39"/>
      <c r="G3" s="39"/>
      <c r="H3" s="16"/>
      <c r="I3" s="16"/>
      <c r="J3" s="16"/>
    </row>
    <row r="4" ht="15.75">
      <c r="J4" s="2" t="s">
        <v>14</v>
      </c>
    </row>
    <row r="5" spans="1:10" s="3" customFormat="1" ht="27" customHeight="1">
      <c r="A5" s="43" t="s">
        <v>0</v>
      </c>
      <c r="B5" s="43" t="s">
        <v>3</v>
      </c>
      <c r="C5" s="43" t="s">
        <v>19</v>
      </c>
      <c r="D5" s="33" t="s">
        <v>6</v>
      </c>
      <c r="E5" s="33"/>
      <c r="F5" s="33"/>
      <c r="G5" s="40" t="s">
        <v>20</v>
      </c>
      <c r="H5" s="33" t="s">
        <v>6</v>
      </c>
      <c r="I5" s="33"/>
      <c r="J5" s="33"/>
    </row>
    <row r="6" spans="1:10" s="3" customFormat="1" ht="27" customHeight="1">
      <c r="A6" s="43"/>
      <c r="B6" s="43"/>
      <c r="C6" s="43"/>
      <c r="D6" s="1" t="s">
        <v>4</v>
      </c>
      <c r="E6" s="1" t="s">
        <v>5</v>
      </c>
      <c r="F6" s="1" t="s">
        <v>21</v>
      </c>
      <c r="G6" s="40"/>
      <c r="H6" s="1" t="s">
        <v>4</v>
      </c>
      <c r="I6" s="1" t="s">
        <v>5</v>
      </c>
      <c r="J6" s="1" t="s">
        <v>21</v>
      </c>
    </row>
    <row r="7" spans="1:10" s="3" customFormat="1" ht="15" customHeight="1">
      <c r="A7" s="25">
        <v>1</v>
      </c>
      <c r="B7" s="25" t="s">
        <v>7</v>
      </c>
      <c r="C7" s="25" t="s">
        <v>8</v>
      </c>
      <c r="D7" s="7" t="s">
        <v>10</v>
      </c>
      <c r="E7" s="7" t="s">
        <v>11</v>
      </c>
      <c r="F7" s="7" t="s">
        <v>12</v>
      </c>
      <c r="G7" s="8" t="s">
        <v>13</v>
      </c>
      <c r="H7" s="12">
        <v>9</v>
      </c>
      <c r="I7" s="12">
        <v>10</v>
      </c>
      <c r="J7" s="12">
        <v>11</v>
      </c>
    </row>
    <row r="8" spans="1:10" ht="171" customHeight="1">
      <c r="A8" s="26">
        <f>Лист2!A4</f>
        <v>1</v>
      </c>
      <c r="B8" s="27" t="str">
        <f>Лист2!B4</f>
        <v>Проведение проектно-изыскательских работ для строительства кольцевого водопровода по ул. Кызыльская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v>
      </c>
      <c r="C8" s="28">
        <f>Лист2!C4</f>
        <v>858.93</v>
      </c>
      <c r="D8" s="19">
        <v>858.93</v>
      </c>
      <c r="E8" s="19">
        <v>0</v>
      </c>
      <c r="F8" s="19">
        <v>0</v>
      </c>
      <c r="G8" s="19">
        <f aca="true" t="shared" si="0" ref="G8:G14">H8+I8+J8</f>
        <v>0</v>
      </c>
      <c r="H8" s="9">
        <v>0</v>
      </c>
      <c r="I8" s="9">
        <v>0</v>
      </c>
      <c r="J8" s="9">
        <v>0</v>
      </c>
    </row>
    <row r="9" spans="1:10" ht="189" customHeight="1">
      <c r="A9" s="26">
        <f>Лист2!A5</f>
        <v>2</v>
      </c>
      <c r="B9" s="27" t="str">
        <f>Лист2!B5</f>
        <v>Расходы на долевое участие по субсидии на реализацию мероприятий по строительству и реконструкции (модернизации) объектов питьевого водоснабжения,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v>
      </c>
      <c r="C9" s="28">
        <f>Лист2!C5</f>
        <v>29657.88</v>
      </c>
      <c r="D9" s="19">
        <v>203.87</v>
      </c>
      <c r="E9" s="19">
        <v>0</v>
      </c>
      <c r="F9" s="19">
        <v>0</v>
      </c>
      <c r="G9" s="19">
        <f t="shared" si="0"/>
        <v>0</v>
      </c>
      <c r="H9" s="9">
        <v>0</v>
      </c>
      <c r="I9" s="9">
        <v>0</v>
      </c>
      <c r="J9" s="9">
        <v>0</v>
      </c>
    </row>
    <row r="10" spans="1:10" ht="151.5" customHeight="1">
      <c r="A10" s="26">
        <f>Лист2!A6</f>
        <v>3</v>
      </c>
      <c r="B10" s="27" t="str">
        <f>Лист2!B6</f>
        <v>Разработка ПСД для подключения уличного освещения на подходах к мосту в районе ССК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v>
      </c>
      <c r="C10" s="28">
        <f>Лист2!C6</f>
        <v>185</v>
      </c>
      <c r="D10" s="19">
        <v>185</v>
      </c>
      <c r="E10" s="19">
        <v>0</v>
      </c>
      <c r="F10" s="19">
        <v>0</v>
      </c>
      <c r="G10" s="19">
        <f t="shared" si="0"/>
        <v>0</v>
      </c>
      <c r="H10" s="9">
        <v>0</v>
      </c>
      <c r="I10" s="9">
        <v>0</v>
      </c>
      <c r="J10" s="9">
        <v>0</v>
      </c>
    </row>
    <row r="11" spans="1:10" ht="162.75" customHeight="1" hidden="1">
      <c r="A11" s="26">
        <f>Лист2!A7</f>
        <v>4</v>
      </c>
      <c r="B11" s="27" t="str">
        <f>Лист2!B7</f>
        <v>Проектные и изыскательские работы по реконструкции транспортной развязки автомобильных дорог на подходах к мосту в районе ССК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v>
      </c>
      <c r="C11" s="28">
        <f>Лист2!C7</f>
        <v>2700</v>
      </c>
      <c r="D11" s="19">
        <v>2700</v>
      </c>
      <c r="E11" s="19">
        <v>0</v>
      </c>
      <c r="F11" s="19">
        <v>0</v>
      </c>
      <c r="G11" s="19">
        <f t="shared" si="0"/>
        <v>0</v>
      </c>
      <c r="H11" s="9">
        <v>0</v>
      </c>
      <c r="I11" s="9">
        <v>0</v>
      </c>
      <c r="J11" s="9">
        <v>0</v>
      </c>
    </row>
    <row r="12" spans="1:10" ht="156.75" customHeight="1">
      <c r="A12" s="26">
        <f>Лист2!A8</f>
        <v>4</v>
      </c>
      <c r="B12" s="27" t="str">
        <f>Лист2!B8</f>
        <v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v>
      </c>
      <c r="C12" s="28">
        <f>Лист2!C8</f>
        <v>33066</v>
      </c>
      <c r="D12" s="19">
        <v>66</v>
      </c>
      <c r="E12" s="19">
        <v>33000</v>
      </c>
      <c r="F12" s="19">
        <v>0</v>
      </c>
      <c r="G12" s="19">
        <f t="shared" si="0"/>
        <v>0</v>
      </c>
      <c r="H12" s="9">
        <v>0</v>
      </c>
      <c r="I12" s="9">
        <v>0</v>
      </c>
      <c r="J12" s="9">
        <v>0</v>
      </c>
    </row>
    <row r="13" spans="1:10" ht="103.5" customHeight="1">
      <c r="A13" s="26">
        <f>Лист2!A9</f>
        <v>5</v>
      </c>
      <c r="B13" s="27" t="str">
        <f>Лист2!B9</f>
        <v>Разработка проектно - сметной документации с получением заключения государственной экспертизы на мероприятие по понижению уровня грунтовых вод в городе Минусинске в рамках подпрограммы "Жизнедеятельность города" муниципальной программы "Обеспечение жизнедеятельности территории"</v>
      </c>
      <c r="C13" s="28">
        <f>Лист2!C9</f>
        <v>7120</v>
      </c>
      <c r="D13" s="19">
        <v>8000</v>
      </c>
      <c r="E13" s="19">
        <v>0</v>
      </c>
      <c r="F13" s="19">
        <v>0</v>
      </c>
      <c r="G13" s="19">
        <f t="shared" si="0"/>
        <v>0</v>
      </c>
      <c r="H13" s="9">
        <v>0</v>
      </c>
      <c r="I13" s="9">
        <v>0</v>
      </c>
      <c r="J13" s="9">
        <v>0</v>
      </c>
    </row>
    <row r="14" spans="1:10" ht="150.75" customHeight="1">
      <c r="A14" s="26">
        <f>Лист2!A10</f>
        <v>6</v>
      </c>
      <c r="B14" s="27" t="str">
        <f>Лист2!B10</f>
        <v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v>
      </c>
      <c r="C14" s="28">
        <f>Лист2!C10</f>
        <v>25036.67</v>
      </c>
      <c r="D14" s="19">
        <v>0</v>
      </c>
      <c r="E14" s="19">
        <v>5753.3</v>
      </c>
      <c r="F14" s="19">
        <v>17259.9</v>
      </c>
      <c r="G14" s="19">
        <f t="shared" si="0"/>
        <v>0</v>
      </c>
      <c r="H14" s="9">
        <v>0</v>
      </c>
      <c r="I14" s="9">
        <v>0</v>
      </c>
      <c r="J14" s="9">
        <v>0</v>
      </c>
    </row>
    <row r="15" spans="1:10" ht="122.25" customHeight="1">
      <c r="A15" s="26">
        <f>Лист2!A11</f>
        <v>7</v>
      </c>
      <c r="B15" s="27" t="str">
        <f>Лист2!B11</f>
        <v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v>
      </c>
      <c r="C15" s="28">
        <f>Лист2!C11</f>
        <v>10160</v>
      </c>
      <c r="D15" s="19">
        <v>501.8</v>
      </c>
      <c r="E15" s="19">
        <v>13917.21</v>
      </c>
      <c r="F15" s="19">
        <v>0</v>
      </c>
      <c r="G15" s="19">
        <f>H15+I15</f>
        <v>0</v>
      </c>
      <c r="H15" s="9">
        <v>0</v>
      </c>
      <c r="I15" s="9">
        <v>0</v>
      </c>
      <c r="J15" s="9">
        <v>0</v>
      </c>
    </row>
    <row r="16" spans="1:10" ht="88.5" customHeight="1">
      <c r="A16" s="26">
        <f>Лист2!A12</f>
        <v>8</v>
      </c>
      <c r="B16" s="27" t="str">
        <f>Лист2!B12</f>
        <v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v>
      </c>
      <c r="C16" s="28">
        <f>Лист2!C12</f>
        <v>145360.12000000002</v>
      </c>
      <c r="D16" s="19"/>
      <c r="E16" s="19"/>
      <c r="F16" s="19"/>
      <c r="G16" s="19"/>
      <c r="H16" s="9"/>
      <c r="I16" s="9"/>
      <c r="J16" s="9"/>
    </row>
    <row r="17" spans="1:10" ht="101.25" customHeight="1">
      <c r="A17" s="26">
        <f>Лист2!A13</f>
        <v>9</v>
      </c>
      <c r="B17" s="27" t="str">
        <f>Лист2!B13</f>
        <v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v>
      </c>
      <c r="C17" s="28">
        <f>Лист2!C13</f>
        <v>51564.590000000004</v>
      </c>
      <c r="D17" s="19"/>
      <c r="E17" s="19"/>
      <c r="F17" s="19"/>
      <c r="G17" s="19"/>
      <c r="H17" s="9"/>
      <c r="I17" s="9"/>
      <c r="J17" s="9"/>
    </row>
    <row r="18" spans="1:10" ht="96" customHeight="1">
      <c r="A18" s="26">
        <f>Лист2!A14</f>
        <v>10</v>
      </c>
      <c r="B18" s="27" t="str">
        <f>Лист2!B14</f>
        <v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v>
      </c>
      <c r="C18" s="28">
        <f>Лист2!C14</f>
        <v>14419.009999999998</v>
      </c>
      <c r="D18" s="19"/>
      <c r="E18" s="19"/>
      <c r="F18" s="19"/>
      <c r="G18" s="19"/>
      <c r="H18" s="9"/>
      <c r="I18" s="9"/>
      <c r="J18" s="9"/>
    </row>
    <row r="19" spans="1:10" ht="15.75">
      <c r="A19" s="29"/>
      <c r="B19" s="30" t="s">
        <v>17</v>
      </c>
      <c r="C19" s="31">
        <f>SUM(C8:C18)</f>
        <v>320128.20000000007</v>
      </c>
      <c r="D19" s="14" t="e">
        <f>#REF!+#REF!</f>
        <v>#REF!</v>
      </c>
      <c r="E19" s="14" t="e">
        <f>#REF!+#REF!</f>
        <v>#REF!</v>
      </c>
      <c r="F19" s="14" t="e">
        <f>#REF!+#REF!</f>
        <v>#REF!</v>
      </c>
      <c r="G19" s="14" t="e">
        <f>#REF!+#REF!</f>
        <v>#REF!</v>
      </c>
      <c r="H19" s="14" t="e">
        <f>#REF!+#REF!</f>
        <v>#REF!</v>
      </c>
      <c r="I19" s="14" t="e">
        <f>#REF!+#REF!</f>
        <v>#REF!</v>
      </c>
      <c r="J19" s="14" t="e">
        <f>#REF!+#REF!</f>
        <v>#REF!</v>
      </c>
    </row>
    <row r="21" ht="15.75">
      <c r="C21" s="15"/>
    </row>
  </sheetData>
  <sheetProtection/>
  <mergeCells count="8">
    <mergeCell ref="A2:J2"/>
    <mergeCell ref="C3:G3"/>
    <mergeCell ref="A5:A6"/>
    <mergeCell ref="B5:B6"/>
    <mergeCell ref="C5:C6"/>
    <mergeCell ref="D5:F5"/>
    <mergeCell ref="G5:G6"/>
    <mergeCell ref="H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user3</cp:lastModifiedBy>
  <cp:lastPrinted>2017-07-13T03:46:42Z</cp:lastPrinted>
  <dcterms:created xsi:type="dcterms:W3CDTF">2006-10-10T07:40:36Z</dcterms:created>
  <dcterms:modified xsi:type="dcterms:W3CDTF">2019-10-15T04:39:12Z</dcterms:modified>
  <cp:category/>
  <cp:version/>
  <cp:contentType/>
  <cp:contentStatus/>
</cp:coreProperties>
</file>