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2120" windowHeight="8835"/>
  </bookViews>
  <sheets>
    <sheet name="приложение 1" sheetId="1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1'!$A$1:$F$34</definedName>
  </definedNames>
  <calcPr calcId="125725"/>
</workbook>
</file>

<file path=xl/calcChain.xml><?xml version="1.0" encoding="utf-8"?>
<calcChain xmlns="http://schemas.openxmlformats.org/spreadsheetml/2006/main">
  <c r="D27" i="11"/>
  <c r="D26" s="1"/>
  <c r="D25" s="1"/>
  <c r="D31"/>
  <c r="E31"/>
  <c r="E30" s="1"/>
  <c r="E29" s="1"/>
  <c r="E28" s="1"/>
  <c r="E27"/>
  <c r="E26" s="1"/>
  <c r="E25" s="1"/>
  <c r="E24" s="1"/>
  <c r="D30"/>
  <c r="D29" s="1"/>
  <c r="D28" s="1"/>
  <c r="F31"/>
  <c r="F30" s="1"/>
  <c r="F29" s="1"/>
  <c r="F28" s="1"/>
  <c r="F27"/>
  <c r="F26" s="1"/>
  <c r="F25" s="1"/>
  <c r="F22"/>
  <c r="E21"/>
  <c r="F20"/>
  <c r="F19" s="1"/>
  <c r="E20"/>
  <c r="E19" s="1"/>
  <c r="D19"/>
  <c r="F21"/>
  <c r="D33"/>
  <c r="D32" s="1"/>
  <c r="D21"/>
  <c r="D13"/>
  <c r="F24" l="1"/>
  <c r="F23"/>
  <c r="E23"/>
  <c r="D18"/>
  <c r="D24"/>
  <c r="D23"/>
  <c r="F18"/>
  <c r="E18"/>
  <c r="D34" l="1"/>
  <c r="F34"/>
  <c r="E34"/>
</calcChain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<sst xmlns="http://schemas.openxmlformats.org/spreadsheetml/2006/main" count="53" uniqueCount="51">
  <si>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</si>
  <si>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</si>
  <si>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</si>
  <si>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</si>
  <si>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</si>
  <si>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</si>
  <si>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</si>
  <si>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</si>
  <si>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</si>
  <si>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</si>
  <si>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</si>
  <si>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</si>
  <si>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</si>
  <si>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</si>
  <si>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</si>
  <si>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</si>
  <si>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</si>
  <si>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</si>
  <si>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</si>
  <si>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</si>
  <si>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</si>
  <si>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</si>
  <si>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</si>
  <si>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</si>
  <si>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</si>
  <si>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</si>
  <si>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</si>
  <si>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</si>
  <si>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</si>
  <si>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</si>
  <si>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</si>
  <si>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</si>
  <si>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</si>
  <si>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</si>
  <si>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</si>
  <si>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</si>
  <si>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</si>
  <si>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</si>
  <si>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</si>
  <si>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</si>
  <si>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</si>
  <si>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</si>
  <si>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</si>
  <si>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</si>
  <si>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2019 год</t>
  </si>
  <si>
    <t>2020 год</t>
  </si>
  <si>
    <t>от 24.12.2018 № 16-91р</t>
  </si>
  <si>
    <t>Источники внутреннего финансирования дефицита бюджета города в 2019 году и плановом периоде
  2020-2021 годов</t>
  </si>
  <si>
    <t>2021 год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</si>
  <si>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</si>
  <si>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от 25.12.2019 № 28-151р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</si>
</sst>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6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sz val="8"/>
      <name val="Arial Cyr"/>
      <charset val="204"/>
    </font>
    <font>
      <sz val="13"/>
      <name val="Times New Roman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4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5" fillId="0" borderId="1" xfId="0" applyFont="1" applyBorder="1"/>
    <xf numFmtId="0" fontId="5" fillId="0" borderId="0" xfId="0" applyFont="1"/>
    <xf numFmtId="0" fontId="3" fillId="0" borderId="0" xfId="0" applyFont="1" applyAlignment="1">
      <alignment horizontal="right"/>
    </xf>
    <xf numFmtId="4" fontId="4" fillId="0" borderId="1" xfId="0" applyNumberFormat="1" applyFont="1" applyBorder="1"/>
    <xf numFmtId="4" fontId="3" fillId="0" borderId="1" xfId="0" applyNumberFormat="1" applyFont="1" applyBorder="1"/>
    <xf numFmtId="4" fontId="5" fillId="0" borderId="1" xfId="0" applyNumberFormat="1" applyFont="1" applyBorder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/>
    <xf numFmtId="4" fontId="3" fillId="0" borderId="0" xfId="0" applyNumberFormat="1" applyFont="1" applyBorder="1"/>
    <xf numFmtId="3" fontId="3" fillId="0" borderId="0" xfId="0" applyNumberFormat="1" applyFont="1" applyBorder="1"/>
    <xf numFmtId="0" fontId="0" fillId="0" borderId="0" xfId="0" applyAlignment="1"/>
    <xf numFmtId="0" fontId="3" fillId="0" borderId="0" xfId="0" applyFont="1" applyFill="1" applyAlignment="1">
      <alignment horizontal="right"/>
    </xf>
    <xf numFmtId="0" fontId="2" fillId="0" borderId="0" xfId="0" applyFont="1" applyBorder="1"/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/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4" fontId="3" fillId="0" borderId="1" xfId="0" applyNumberFormat="1" applyFont="1" applyBorder="1" applyAlignment="1"/>
    <xf numFmtId="0" fontId="5" fillId="0" borderId="0" xfId="0" applyFont="1" applyAlignment="1">
      <alignment horizontal="center" wrapText="1"/>
    </xf>
    <xf numFmtId="0" fontId="0" fillId="0" borderId="0" xfId="0" applyAlignment="1"/>
    <xf numFmtId="164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view="pageBreakPreview" zoomScaleNormal="100" zoomScaleSheetLayoutView="100" workbookViewId="0">
      <selection activeCell="D27" sqref="D27"/>
    </sheetView>
  </sheetViews>
  <sheetFormatPr defaultRowHeight="12.75"/>
  <cols>
    <col min="1" max="1" width="7.42578125" style="2" customWidth="1"/>
    <col min="2" max="2" width="35.42578125" style="2" customWidth="1"/>
    <col min="3" max="3" width="60.7109375" style="2" customWidth="1"/>
    <col min="4" max="4" width="19.140625" style="2" customWidth="1"/>
    <col min="5" max="6" width="17.28515625" style="2" customWidth="1"/>
    <col min="7" max="7" width="16" style="2" bestFit="1" customWidth="1"/>
    <col min="8" max="16384" width="9.140625" style="2"/>
  </cols>
  <sheetData>
    <row r="1" spans="1:6" ht="18.75">
      <c r="A1" s="37" t="s">
        <v>3</v>
      </c>
      <c r="B1" s="34"/>
      <c r="C1" s="34"/>
      <c r="D1" s="34"/>
      <c r="E1" s="34"/>
      <c r="F1" s="34"/>
    </row>
    <row r="2" spans="1:6" ht="18.75">
      <c r="A2" s="37" t="s">
        <v>23</v>
      </c>
      <c r="B2" s="34"/>
      <c r="C2" s="34"/>
      <c r="D2" s="34"/>
      <c r="E2" s="34"/>
      <c r="F2" s="34"/>
    </row>
    <row r="3" spans="1:6" ht="18.75">
      <c r="A3" s="37" t="s">
        <v>50</v>
      </c>
      <c r="B3" s="34"/>
      <c r="C3" s="34"/>
      <c r="D3" s="34"/>
      <c r="E3" s="34"/>
      <c r="F3" s="34"/>
    </row>
    <row r="4" spans="1:6" ht="18.75">
      <c r="B4" s="35" t="s">
        <v>3</v>
      </c>
      <c r="C4" s="34"/>
      <c r="D4" s="34"/>
      <c r="E4" s="34"/>
      <c r="F4" s="34"/>
    </row>
    <row r="5" spans="1:6" ht="18.75">
      <c r="B5" s="35" t="s">
        <v>23</v>
      </c>
      <c r="C5" s="34"/>
      <c r="D5" s="34"/>
      <c r="E5" s="34"/>
      <c r="F5" s="34"/>
    </row>
    <row r="6" spans="1:6" ht="18.75">
      <c r="B6" s="36" t="s">
        <v>46</v>
      </c>
      <c r="C6" s="36"/>
      <c r="D6" s="36"/>
      <c r="E6" s="36"/>
      <c r="F6" s="36"/>
    </row>
    <row r="7" spans="1:6" ht="9.75" customHeight="1">
      <c r="B7" s="24"/>
      <c r="C7" s="23"/>
      <c r="D7" s="23"/>
      <c r="E7" s="23"/>
      <c r="F7" s="23"/>
    </row>
    <row r="8" spans="1:6" ht="45" customHeight="1">
      <c r="A8" s="33" t="s">
        <v>47</v>
      </c>
      <c r="B8" s="34"/>
      <c r="C8" s="34"/>
      <c r="D8" s="34"/>
      <c r="E8" s="34"/>
      <c r="F8" s="34"/>
    </row>
    <row r="9" spans="1:6" ht="15" hidden="1" customHeight="1">
      <c r="B9" s="1"/>
      <c r="C9" s="1"/>
      <c r="D9" s="1"/>
      <c r="E9" s="1"/>
      <c r="F9" s="1"/>
    </row>
    <row r="10" spans="1:6" ht="18.75">
      <c r="F10" s="12" t="s">
        <v>24</v>
      </c>
    </row>
    <row r="11" spans="1:6" s="19" customFormat="1" ht="42" customHeight="1">
      <c r="A11" s="18" t="s">
        <v>11</v>
      </c>
      <c r="B11" s="16" t="s">
        <v>0</v>
      </c>
      <c r="C11" s="16" t="s">
        <v>1</v>
      </c>
      <c r="D11" s="16" t="s">
        <v>44</v>
      </c>
      <c r="E11" s="16" t="s">
        <v>45</v>
      </c>
      <c r="F11" s="16" t="s">
        <v>48</v>
      </c>
    </row>
    <row r="12" spans="1:6" s="4" customFormat="1" ht="18.75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</row>
    <row r="13" spans="1:6" s="4" customFormat="1" ht="37.5">
      <c r="A13" s="8">
        <v>1</v>
      </c>
      <c r="B13" s="8" t="s">
        <v>43</v>
      </c>
      <c r="C13" s="7" t="s">
        <v>34</v>
      </c>
      <c r="D13" s="13">
        <f>D14</f>
        <v>0</v>
      </c>
      <c r="E13" s="13">
        <v>0</v>
      </c>
      <c r="F13" s="13">
        <v>0</v>
      </c>
    </row>
    <row r="14" spans="1:6" s="4" customFormat="1" ht="37.5">
      <c r="A14" s="5">
        <v>2</v>
      </c>
      <c r="B14" s="5" t="s">
        <v>40</v>
      </c>
      <c r="C14" s="30" t="s">
        <v>35</v>
      </c>
      <c r="D14" s="14">
        <v>0</v>
      </c>
      <c r="E14" s="14">
        <v>0</v>
      </c>
      <c r="F14" s="14">
        <v>0</v>
      </c>
    </row>
    <row r="15" spans="1:6" s="4" customFormat="1" ht="56.25">
      <c r="A15" s="5">
        <v>3</v>
      </c>
      <c r="B15" s="5" t="s">
        <v>39</v>
      </c>
      <c r="C15" s="30" t="s">
        <v>36</v>
      </c>
      <c r="D15" s="14">
        <v>0</v>
      </c>
      <c r="E15" s="14">
        <v>0</v>
      </c>
      <c r="F15" s="14">
        <v>0</v>
      </c>
    </row>
    <row r="16" spans="1:6" s="4" customFormat="1" ht="39" customHeight="1">
      <c r="A16" s="5">
        <v>4</v>
      </c>
      <c r="B16" s="5" t="s">
        <v>41</v>
      </c>
      <c r="C16" s="30" t="s">
        <v>37</v>
      </c>
      <c r="D16" s="14">
        <v>0</v>
      </c>
      <c r="E16" s="14">
        <v>0</v>
      </c>
      <c r="F16" s="14">
        <v>0</v>
      </c>
    </row>
    <row r="17" spans="1:7" s="4" customFormat="1" ht="56.25">
      <c r="A17" s="5">
        <v>5</v>
      </c>
      <c r="B17" s="5" t="s">
        <v>42</v>
      </c>
      <c r="C17" s="30" t="s">
        <v>38</v>
      </c>
      <c r="D17" s="14">
        <v>0</v>
      </c>
      <c r="E17" s="14">
        <v>0</v>
      </c>
      <c r="F17" s="14">
        <v>0</v>
      </c>
    </row>
    <row r="18" spans="1:7" s="4" customFormat="1" ht="37.5">
      <c r="A18" s="8">
        <v>6</v>
      </c>
      <c r="B18" s="8" t="s">
        <v>28</v>
      </c>
      <c r="C18" s="31" t="s">
        <v>25</v>
      </c>
      <c r="D18" s="13">
        <f>-D21+D19</f>
        <v>3900</v>
      </c>
      <c r="E18" s="13">
        <f>-E21+E19</f>
        <v>9100</v>
      </c>
      <c r="F18" s="13">
        <f>-F21+F19</f>
        <v>0</v>
      </c>
      <c r="G18" s="28"/>
    </row>
    <row r="19" spans="1:7" s="4" customFormat="1" ht="56.25">
      <c r="A19" s="5">
        <v>7</v>
      </c>
      <c r="B19" s="5" t="s">
        <v>30</v>
      </c>
      <c r="C19" s="30" t="s">
        <v>26</v>
      </c>
      <c r="D19" s="14">
        <f>D20</f>
        <v>3900</v>
      </c>
      <c r="E19" s="14">
        <f>E20</f>
        <v>43000</v>
      </c>
      <c r="F19" s="14">
        <f>F20</f>
        <v>43000</v>
      </c>
    </row>
    <row r="20" spans="1:7" s="4" customFormat="1" ht="75">
      <c r="A20" s="5">
        <v>8</v>
      </c>
      <c r="B20" s="5" t="s">
        <v>31</v>
      </c>
      <c r="C20" s="9" t="s">
        <v>49</v>
      </c>
      <c r="D20" s="32">
        <v>3900</v>
      </c>
      <c r="E20" s="32">
        <f>38000+16000-11000</f>
        <v>43000</v>
      </c>
      <c r="F20" s="32">
        <f>38000+16000-11000</f>
        <v>43000</v>
      </c>
    </row>
    <row r="21" spans="1:7" s="4" customFormat="1" ht="59.25" customHeight="1">
      <c r="A21" s="5">
        <v>9</v>
      </c>
      <c r="B21" s="5" t="s">
        <v>32</v>
      </c>
      <c r="C21" s="30" t="s">
        <v>27</v>
      </c>
      <c r="D21" s="14">
        <f>D22</f>
        <v>0</v>
      </c>
      <c r="E21" s="14">
        <f>E22</f>
        <v>33900</v>
      </c>
      <c r="F21" s="14">
        <f>F22</f>
        <v>43000</v>
      </c>
    </row>
    <row r="22" spans="1:7" s="4" customFormat="1" ht="75">
      <c r="A22" s="5">
        <v>10</v>
      </c>
      <c r="B22" s="5" t="s">
        <v>33</v>
      </c>
      <c r="C22" s="30" t="s">
        <v>29</v>
      </c>
      <c r="D22" s="14">
        <v>0</v>
      </c>
      <c r="E22" s="14">
        <v>33900</v>
      </c>
      <c r="F22" s="14">
        <f>38000+16000-11000</f>
        <v>43000</v>
      </c>
    </row>
    <row r="23" spans="1:7" s="6" customFormat="1" ht="37.5">
      <c r="A23" s="8">
        <v>11</v>
      </c>
      <c r="B23" s="8" t="s">
        <v>13</v>
      </c>
      <c r="C23" s="31" t="s">
        <v>12</v>
      </c>
      <c r="D23" s="13">
        <f>(D25+D29)</f>
        <v>4763.7299999999814</v>
      </c>
      <c r="E23" s="13">
        <f>(E25+E29)</f>
        <v>0</v>
      </c>
      <c r="F23" s="13">
        <f>(F25+F29)</f>
        <v>0</v>
      </c>
    </row>
    <row r="24" spans="1:7" s="6" customFormat="1" ht="23.25" customHeight="1">
      <c r="A24" s="5">
        <v>12</v>
      </c>
      <c r="B24" s="5" t="s">
        <v>14</v>
      </c>
      <c r="C24" s="30" t="s">
        <v>8</v>
      </c>
      <c r="D24" s="14">
        <f>SUM(D25)</f>
        <v>-2561452.79</v>
      </c>
      <c r="E24" s="14">
        <f t="shared" ref="E24:F26" si="0">SUM(E25)</f>
        <v>-1992132.73</v>
      </c>
      <c r="F24" s="14">
        <f t="shared" si="0"/>
        <v>-2011607</v>
      </c>
    </row>
    <row r="25" spans="1:7" s="3" customFormat="1" ht="24.75" customHeight="1">
      <c r="A25" s="5">
        <v>13</v>
      </c>
      <c r="B25" s="5" t="s">
        <v>15</v>
      </c>
      <c r="C25" s="30" t="s">
        <v>4</v>
      </c>
      <c r="D25" s="14">
        <f>SUM(D26)</f>
        <v>-2561452.79</v>
      </c>
      <c r="E25" s="14">
        <f t="shared" si="0"/>
        <v>-1992132.73</v>
      </c>
      <c r="F25" s="14">
        <f t="shared" si="0"/>
        <v>-2011607</v>
      </c>
    </row>
    <row r="26" spans="1:7" s="3" customFormat="1" ht="37.5">
      <c r="A26" s="5">
        <v>14</v>
      </c>
      <c r="B26" s="5" t="s">
        <v>16</v>
      </c>
      <c r="C26" s="30" t="s">
        <v>7</v>
      </c>
      <c r="D26" s="14">
        <f>SUM(D27)</f>
        <v>-2561452.79</v>
      </c>
      <c r="E26" s="14">
        <f t="shared" si="0"/>
        <v>-1992132.73</v>
      </c>
      <c r="F26" s="14">
        <f t="shared" si="0"/>
        <v>-2011607</v>
      </c>
    </row>
    <row r="27" spans="1:7" s="3" customFormat="1" ht="37.5">
      <c r="A27" s="5">
        <v>15</v>
      </c>
      <c r="B27" s="5" t="s">
        <v>18</v>
      </c>
      <c r="C27" s="30" t="s">
        <v>17</v>
      </c>
      <c r="D27" s="14">
        <f>-(2557552.79)-3900</f>
        <v>-2561452.79</v>
      </c>
      <c r="E27" s="17">
        <f>-1949132.73-43000</f>
        <v>-1992132.73</v>
      </c>
      <c r="F27" s="14">
        <f>-1968607-43000</f>
        <v>-2011607</v>
      </c>
      <c r="G27" s="29"/>
    </row>
    <row r="28" spans="1:7" s="3" customFormat="1" ht="24" customHeight="1">
      <c r="A28" s="5">
        <v>16</v>
      </c>
      <c r="B28" s="5" t="s">
        <v>19</v>
      </c>
      <c r="C28" s="30" t="s">
        <v>5</v>
      </c>
      <c r="D28" s="14">
        <f t="shared" ref="D28:F30" si="1">SUM(D29)</f>
        <v>2566216.52</v>
      </c>
      <c r="E28" s="14">
        <f t="shared" si="1"/>
        <v>1992132.73</v>
      </c>
      <c r="F28" s="14">
        <f t="shared" si="1"/>
        <v>2011607</v>
      </c>
    </row>
    <row r="29" spans="1:7" s="3" customFormat="1" ht="24.75" customHeight="1">
      <c r="A29" s="5">
        <v>17</v>
      </c>
      <c r="B29" s="5" t="s">
        <v>20</v>
      </c>
      <c r="C29" s="30" t="s">
        <v>6</v>
      </c>
      <c r="D29" s="14">
        <f>D30</f>
        <v>2566216.52</v>
      </c>
      <c r="E29" s="14">
        <f t="shared" si="1"/>
        <v>1992132.73</v>
      </c>
      <c r="F29" s="14">
        <f t="shared" si="1"/>
        <v>2011607</v>
      </c>
    </row>
    <row r="30" spans="1:7" s="3" customFormat="1" ht="37.5">
      <c r="A30" s="5">
        <v>18</v>
      </c>
      <c r="B30" s="5" t="s">
        <v>21</v>
      </c>
      <c r="C30" s="30" t="s">
        <v>9</v>
      </c>
      <c r="D30" s="14">
        <f t="shared" si="1"/>
        <v>2566216.52</v>
      </c>
      <c r="E30" s="14">
        <f t="shared" si="1"/>
        <v>1992132.73</v>
      </c>
      <c r="F30" s="14">
        <f t="shared" si="1"/>
        <v>2011607</v>
      </c>
    </row>
    <row r="31" spans="1:7" s="3" customFormat="1" ht="37.5">
      <c r="A31" s="5">
        <v>19</v>
      </c>
      <c r="B31" s="5" t="s">
        <v>22</v>
      </c>
      <c r="C31" s="30" t="s">
        <v>10</v>
      </c>
      <c r="D31" s="17">
        <f>2566216.52</f>
        <v>2566216.52</v>
      </c>
      <c r="E31" s="17">
        <f>1958232.73+33900</f>
        <v>1992132.73</v>
      </c>
      <c r="F31" s="14">
        <f>1968607+43000</f>
        <v>2011607</v>
      </c>
    </row>
    <row r="32" spans="1:7" s="3" customFormat="1" ht="18.75" hidden="1">
      <c r="A32" s="5">
        <v>20</v>
      </c>
      <c r="B32" s="5"/>
      <c r="C32" s="9"/>
      <c r="D32" s="17" t="e">
        <f>D33</f>
        <v>#REF!</v>
      </c>
      <c r="E32" s="17"/>
      <c r="F32" s="14"/>
    </row>
    <row r="33" spans="1:6" s="3" customFormat="1" ht="18.75" hidden="1">
      <c r="A33" s="5">
        <v>21</v>
      </c>
      <c r="B33" s="5"/>
      <c r="C33" s="9"/>
      <c r="D33" s="17" t="e">
        <f>#REF!</f>
        <v>#REF!</v>
      </c>
      <c r="E33" s="17"/>
      <c r="F33" s="14"/>
    </row>
    <row r="34" spans="1:6" s="11" customFormat="1" ht="20.25">
      <c r="A34" s="8">
        <v>20</v>
      </c>
      <c r="B34" s="10"/>
      <c r="C34" s="10" t="s">
        <v>2</v>
      </c>
      <c r="D34" s="15">
        <f>D13+D18+D23</f>
        <v>8663.7299999999814</v>
      </c>
      <c r="E34" s="15">
        <f>E13+E18+E23</f>
        <v>9100</v>
      </c>
      <c r="F34" s="15">
        <f>F13+F18+F23</f>
        <v>0</v>
      </c>
    </row>
    <row r="35" spans="1:6" s="3" customFormat="1" ht="18.75"/>
    <row r="36" spans="1:6" s="3" customFormat="1" ht="18.75"/>
    <row r="37" spans="1:6" s="3" customFormat="1" ht="18.75"/>
    <row r="38" spans="1:6" s="3" customFormat="1" ht="18.75"/>
    <row r="39" spans="1:6" s="3" customFormat="1" ht="18.75"/>
    <row r="40" spans="1:6" s="3" customFormat="1" ht="18.75"/>
    <row r="41" spans="1:6" s="3" customFormat="1" ht="18.75"/>
    <row r="42" spans="1:6" s="3" customFormat="1" ht="18.75"/>
    <row r="43" spans="1:6" s="3" customFormat="1" ht="18.75"/>
    <row r="44" spans="1:6" s="3" customFormat="1" ht="18.75"/>
    <row r="45" spans="1:6" s="3" customFormat="1" ht="18.75">
      <c r="F45" s="20"/>
    </row>
    <row r="46" spans="1:6" s="3" customFormat="1" ht="18.75">
      <c r="F46" s="21"/>
    </row>
    <row r="47" spans="1:6" ht="18.75">
      <c r="F47" s="22"/>
    </row>
    <row r="64" spans="2:4">
      <c r="B64" s="25"/>
      <c r="C64" s="25"/>
      <c r="D64" s="25"/>
    </row>
    <row r="65" spans="2:4">
      <c r="B65" s="25"/>
      <c r="C65" s="25"/>
      <c r="D65" s="25"/>
    </row>
    <row r="66" spans="2:4" ht="16.5">
      <c r="B66" s="26"/>
      <c r="C66" s="27"/>
      <c r="D66" s="25"/>
    </row>
    <row r="67" spans="2:4" ht="16.5">
      <c r="B67" s="26"/>
      <c r="C67" s="27"/>
      <c r="D67" s="25"/>
    </row>
    <row r="68" spans="2:4">
      <c r="B68" s="25"/>
      <c r="C68" s="25"/>
      <c r="D68" s="25"/>
    </row>
  </sheetData>
  <mergeCells count="7">
    <mergeCell ref="A8:F8"/>
    <mergeCell ref="B4:F4"/>
    <mergeCell ref="B5:F5"/>
    <mergeCell ref="B6:F6"/>
    <mergeCell ref="A1:F1"/>
    <mergeCell ref="A2:F2"/>
    <mergeCell ref="A3:F3"/>
  </mergeCells>
  <pageMargins left="0.74803149606299213" right="0.19685039370078741" top="0.51181102362204722" bottom="0.19685039370078741" header="0.19685039370078741" footer="0.23622047244094491"/>
  <pageSetup paperSize="9" scale="85" firstPageNumber="14" orientation="landscape" useFirstPageNumber="1" verticalDpi="300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приложение 1</vt:lpstr>
      <vt:lpstr>Лист2</vt:lpstr>
      <vt:lpstr>Лист3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Patient Of Dr.OGen</dc:creator>
  <cp:lastModifiedBy>Пользователь Windows</cp:lastModifiedBy>
  <cp:lastPrinted>2019-12-30T07:27:22Z</cp:lastPrinted>
  <dcterms:created xsi:type="dcterms:W3CDTF">2005-11-11T01:14:18Z</dcterms:created>
  <dcterms:modified xsi:type="dcterms:W3CDTF">2019-12-30T07:32:35Z</dcterms:modified>
</cp:coreProperties>
</file>