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2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'Общее'!$A$1:$K$77</definedName>
  </definedNames>
  <calcPr fullCalcOnLoad="1"/>
</workbook>
</file>

<file path=xl/sharedStrings.xml><?xml version="1.0" encoding="utf-8"?>
<sst xmlns="http://schemas.openxmlformats.org/spreadsheetml/2006/main" count="149" uniqueCount="73">
  <si>
    <t>(тыс. рублей)</t>
  </si>
  <si>
    <t>№ строки</t>
  </si>
  <si>
    <t>Год ввода</t>
  </si>
  <si>
    <t>1.1</t>
  </si>
  <si>
    <t>2</t>
  </si>
  <si>
    <t>1</t>
  </si>
  <si>
    <t>краевой бюджет</t>
  </si>
  <si>
    <t>федеральный бюджет</t>
  </si>
  <si>
    <t>1.2</t>
  </si>
  <si>
    <t>1.3</t>
  </si>
  <si>
    <t>1.4</t>
  </si>
  <si>
    <t>Бюджетная классификация</t>
  </si>
  <si>
    <t>ГРБС</t>
  </si>
  <si>
    <t>Р/Пр</t>
  </si>
  <si>
    <t>КЦСР</t>
  </si>
  <si>
    <t>ВР</t>
  </si>
  <si>
    <t>I</t>
  </si>
  <si>
    <t>II</t>
  </si>
  <si>
    <t>Главный распорядитель бюджетных средств, мунциипальная программа, объект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</si>
  <si>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</si>
  <si>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</si>
  <si>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</si>
  <si>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</si>
  <si>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</si>
  <si>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</si>
  <si>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</si>
  <si>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</si>
  <si>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</si>
  <si>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</si>
  <si>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</si>
  <si>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</si>
  <si>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</si>
  <si>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</si>
  <si>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Муниципальная программа "Развитие образования города Минусинска"</t>
  </si>
  <si>
    <t>045</t>
  </si>
  <si>
    <t>0702</t>
  </si>
  <si>
    <t>Управление образования администрации города Минусинска</t>
  </si>
  <si>
    <t>1.1.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</si>
  <si>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</si>
  <si>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</si>
  <si>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</t>
  </si>
  <si>
    <t>3.1.</t>
  </si>
  <si>
    <t>0502</t>
  </si>
  <si>
    <t>0300000000</t>
  </si>
  <si>
    <t>0310081630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</si>
  <si>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</si>
  <si>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</si>
  <si>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</si>
  <si>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</si>
  <si>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Перечень строек и объектов в 2018 году</t>
  </si>
  <si>
    <t>бюджет города</t>
  </si>
  <si>
    <t>Проектные и изыскательские работы по реконструкции транспортной развязки автомобильных дорог на подходах к мосту в районе ССК, за счет средств дорожного фонда</t>
  </si>
  <si>
    <t>0410082460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</si>
  <si>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</t>
  </si>
  <si>
    <t>0410081230</t>
  </si>
  <si>
    <t xml:space="preserve"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</t>
  </si>
  <si>
    <t>0410082470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</si>
  <si>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</si>
  <si>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</si>
  <si>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2018/
2020</t>
  </si>
  <si>
    <t>3.2.</t>
  </si>
  <si>
    <t>Строительство сетей уличного освещения</t>
  </si>
  <si>
    <t>0320081430</t>
  </si>
  <si>
    <t>3.3.</t>
  </si>
  <si>
    <t>Разработка ПСД для подключения уличного освещения на подходах к мосту в районе ССК</t>
  </si>
  <si>
    <t>0320081460</t>
  </si>
  <si>
    <t>1.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</si>
  <si>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 5"</t>
  </si>
  <si>
    <t xml:space="preserve"> КАПИТАЛЬНЫЕ ВЛОЖЕНИЯ - ВСЕГО, в том числе:</t>
  </si>
  <si>
    <t>0410082450</t>
  </si>
  <si>
    <t>Проектирование автомобильных дорог общего пользования местного значения и искусственных сооружений на них, за счет средств дорожного фонда города Минусинска</t>
  </si>
  <si>
    <t xml:space="preserve">от                   №     </t>
  </si>
  <si>
    <t>Приложение 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</si>
</sst>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18" fillId="0" borderId="1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top"/>
    </xf>
    <xf numFmtId="0" fontId="0" fillId="0" borderId="15" xfId="0" applyFill="1" applyBorder="1" applyAlignment="1">
      <alignment vertical="top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8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K2"/>
    </sheetView>
  </sheetViews>
  <sheetFormatPr defaultColWidth="9.00390625" defaultRowHeight="12.75"/>
  <cols>
    <col min="1" max="1" width="8.125" style="5" customWidth="1"/>
    <col min="2" max="2" width="104.125" style="6" customWidth="1"/>
    <col min="3" max="4" width="8.75390625" style="6" customWidth="1"/>
    <col min="5" max="5" width="12.625" style="6" customWidth="1"/>
    <col min="6" max="6" width="7.625" style="6" customWidth="1"/>
    <col min="7" max="7" width="7.875" style="7" customWidth="1"/>
    <col min="8" max="8" width="15.00390625" style="1" customWidth="1"/>
    <col min="9" max="10" width="14.875" style="1" customWidth="1"/>
    <col min="11" max="11" width="13.875" style="1" customWidth="1"/>
    <col min="12" max="12" width="15.125" style="1" customWidth="1"/>
    <col min="13" max="14" width="13.75390625" style="1" customWidth="1"/>
    <col min="15" max="15" width="12.00390625" style="1" customWidth="1"/>
    <col min="16" max="16" width="12.875" style="1" customWidth="1"/>
    <col min="17" max="17" width="12.625" style="1" customWidth="1"/>
    <col min="18" max="16384" width="9.125" style="1" customWidth="1"/>
  </cols>
  <sheetData>
    <row r="1" spans="1:11" ht="18.75">
      <c r="A1" s="31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31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1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6.5">
      <c r="A5" s="38" t="s">
        <v>49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.75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9" customFormat="1" ht="15.75" customHeight="1">
      <c r="A7" s="34" t="s">
        <v>1</v>
      </c>
      <c r="B7" s="36" t="s">
        <v>18</v>
      </c>
      <c r="C7" s="46" t="s">
        <v>11</v>
      </c>
      <c r="D7" s="47"/>
      <c r="E7" s="47"/>
      <c r="F7" s="48"/>
      <c r="G7" s="36" t="s">
        <v>2</v>
      </c>
      <c r="H7" s="43" t="s">
        <v>45</v>
      </c>
      <c r="I7" s="43" t="s">
        <v>46</v>
      </c>
      <c r="J7" s="43" t="s">
        <v>47</v>
      </c>
      <c r="K7" s="45" t="s">
        <v>48</v>
      </c>
    </row>
    <row r="8" spans="1:11" s="9" customFormat="1" ht="57.75" customHeight="1">
      <c r="A8" s="35"/>
      <c r="B8" s="37"/>
      <c r="C8" s="8" t="s">
        <v>12</v>
      </c>
      <c r="D8" s="8" t="s">
        <v>13</v>
      </c>
      <c r="E8" s="8" t="s">
        <v>14</v>
      </c>
      <c r="F8" s="8" t="s">
        <v>15</v>
      </c>
      <c r="G8" s="37"/>
      <c r="H8" s="44"/>
      <c r="I8" s="44"/>
      <c r="J8" s="44"/>
      <c r="K8" s="45"/>
    </row>
    <row r="9" spans="1:11" ht="15.7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1">
        <v>6</v>
      </c>
      <c r="H9" s="3">
        <v>7</v>
      </c>
      <c r="I9" s="3">
        <v>7</v>
      </c>
      <c r="J9" s="3">
        <v>8</v>
      </c>
      <c r="K9" s="3">
        <v>9</v>
      </c>
    </row>
    <row r="10" spans="1:14" s="14" customFormat="1" ht="15.75">
      <c r="A10" s="10"/>
      <c r="B10" s="39" t="s">
        <v>68</v>
      </c>
      <c r="C10" s="40"/>
      <c r="D10" s="40"/>
      <c r="E10" s="40"/>
      <c r="F10" s="40"/>
      <c r="G10" s="40"/>
      <c r="H10" s="27">
        <f>SUM(H11:H13)</f>
        <v>136387.38999999998</v>
      </c>
      <c r="I10" s="27">
        <f>SUM(I11:I13)</f>
        <v>156854.99</v>
      </c>
      <c r="J10" s="27">
        <f>SUM(J11:J13)</f>
        <v>146583.62</v>
      </c>
      <c r="K10" s="27">
        <f>J10/I10*100</f>
        <v>93.45167788414</v>
      </c>
      <c r="L10" s="13"/>
      <c r="M10" s="13"/>
      <c r="N10" s="13"/>
    </row>
    <row r="11" spans="1:14" s="14" customFormat="1" ht="15.75">
      <c r="A11" s="10"/>
      <c r="B11" s="2" t="s">
        <v>6</v>
      </c>
      <c r="C11" s="25"/>
      <c r="D11" s="25"/>
      <c r="E11" s="25"/>
      <c r="F11" s="25"/>
      <c r="G11" s="25"/>
      <c r="H11" s="27">
        <f aca="true" t="shared" si="0" ref="H11:J12">H15+H67</f>
        <v>134018.4</v>
      </c>
      <c r="I11" s="27">
        <f t="shared" si="0"/>
        <v>150614.4</v>
      </c>
      <c r="J11" s="27">
        <f t="shared" si="0"/>
        <v>144093.47</v>
      </c>
      <c r="K11" s="27">
        <f aca="true" t="shared" si="1" ref="K11:K77">J11/I11*100</f>
        <v>95.67044718167719</v>
      </c>
      <c r="L11" s="13"/>
      <c r="M11" s="13"/>
      <c r="N11" s="13"/>
    </row>
    <row r="12" spans="1:14" ht="15.75">
      <c r="A12" s="10"/>
      <c r="B12" s="2" t="s">
        <v>7</v>
      </c>
      <c r="C12" s="15"/>
      <c r="D12" s="15"/>
      <c r="E12" s="15"/>
      <c r="F12" s="15"/>
      <c r="G12" s="12"/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v>0</v>
      </c>
      <c r="L12" s="13"/>
      <c r="M12" s="13"/>
      <c r="N12" s="13"/>
    </row>
    <row r="13" spans="1:14" s="18" customFormat="1" ht="15.75">
      <c r="A13" s="16"/>
      <c r="B13" s="2" t="s">
        <v>50</v>
      </c>
      <c r="C13" s="15"/>
      <c r="D13" s="15"/>
      <c r="E13" s="15"/>
      <c r="F13" s="15"/>
      <c r="G13" s="16"/>
      <c r="H13" s="27">
        <f>H17+H73</f>
        <v>2368.99</v>
      </c>
      <c r="I13" s="27">
        <f>I17+I73</f>
        <v>6240.59</v>
      </c>
      <c r="J13" s="27">
        <f>J17+J73</f>
        <v>2490.1499999999996</v>
      </c>
      <c r="K13" s="27">
        <f t="shared" si="1"/>
        <v>39.90247716962658</v>
      </c>
      <c r="L13" s="17"/>
      <c r="M13" s="17"/>
      <c r="N13" s="17"/>
    </row>
    <row r="14" spans="1:14" ht="15.75" customHeight="1">
      <c r="A14" s="19" t="s">
        <v>16</v>
      </c>
      <c r="B14" s="12" t="s">
        <v>19</v>
      </c>
      <c r="C14" s="4" t="s">
        <v>21</v>
      </c>
      <c r="D14" s="12"/>
      <c r="E14" s="12"/>
      <c r="F14" s="12"/>
      <c r="G14" s="12"/>
      <c r="H14" s="28">
        <f>SUM(H15:H17)</f>
        <v>136387.38999999998</v>
      </c>
      <c r="I14" s="28">
        <f>SUM(I15:I17)</f>
        <v>155947.91</v>
      </c>
      <c r="J14" s="28">
        <f>SUM(J15:J17)</f>
        <v>145676.54</v>
      </c>
      <c r="K14" s="27">
        <f t="shared" si="1"/>
        <v>93.41358919141655</v>
      </c>
      <c r="L14" s="13"/>
      <c r="M14" s="13"/>
      <c r="N14" s="13"/>
    </row>
    <row r="15" spans="1:14" ht="15.75" customHeight="1">
      <c r="A15" s="19"/>
      <c r="B15" s="2" t="s">
        <v>6</v>
      </c>
      <c r="C15" s="12"/>
      <c r="D15" s="12"/>
      <c r="E15" s="12"/>
      <c r="F15" s="12"/>
      <c r="G15" s="12"/>
      <c r="H15" s="28">
        <f>H19+H43+H51</f>
        <v>134018.4</v>
      </c>
      <c r="I15" s="28">
        <f>I19+I43+I51</f>
        <v>150614.4</v>
      </c>
      <c r="J15" s="28">
        <f>J19+J43+J51</f>
        <v>144093.47</v>
      </c>
      <c r="K15" s="27">
        <f t="shared" si="1"/>
        <v>95.67044718167719</v>
      </c>
      <c r="L15" s="13"/>
      <c r="M15" s="13"/>
      <c r="N15" s="13"/>
    </row>
    <row r="16" spans="1:14" ht="15.75">
      <c r="A16" s="20"/>
      <c r="B16" s="2" t="s">
        <v>7</v>
      </c>
      <c r="C16" s="15"/>
      <c r="D16" s="15"/>
      <c r="E16" s="15"/>
      <c r="F16" s="15"/>
      <c r="G16" s="12"/>
      <c r="H16" s="28">
        <f>H20+H44+H60</f>
        <v>0</v>
      </c>
      <c r="I16" s="28">
        <f>I20+I44+I60</f>
        <v>0</v>
      </c>
      <c r="J16" s="28">
        <f>J20+J44+J60</f>
        <v>0</v>
      </c>
      <c r="K16" s="27">
        <v>0</v>
      </c>
      <c r="L16" s="21"/>
      <c r="M16" s="21"/>
      <c r="N16" s="21"/>
    </row>
    <row r="17" spans="1:11" ht="15.75">
      <c r="A17" s="20"/>
      <c r="B17" s="2" t="s">
        <v>50</v>
      </c>
      <c r="C17" s="15"/>
      <c r="D17" s="15"/>
      <c r="E17" s="15"/>
      <c r="F17" s="15"/>
      <c r="G17" s="12"/>
      <c r="H17" s="28">
        <f>H21+H45+H53</f>
        <v>2368.99</v>
      </c>
      <c r="I17" s="28">
        <f>I21+I45+I53</f>
        <v>5333.51</v>
      </c>
      <c r="J17" s="28">
        <f>J21+J45+J53</f>
        <v>1583.0699999999997</v>
      </c>
      <c r="K17" s="27">
        <f t="shared" si="1"/>
        <v>29.681579297685758</v>
      </c>
    </row>
    <row r="18" spans="1:11" s="14" customFormat="1" ht="15.75">
      <c r="A18" s="22" t="s">
        <v>5</v>
      </c>
      <c r="B18" s="2" t="s">
        <v>20</v>
      </c>
      <c r="C18" s="2"/>
      <c r="D18" s="2"/>
      <c r="E18" s="4" t="s">
        <v>25</v>
      </c>
      <c r="F18" s="2"/>
      <c r="G18" s="3"/>
      <c r="H18" s="27">
        <f>H19+H20+H21</f>
        <v>70168.99</v>
      </c>
      <c r="I18" s="27">
        <f>I19+I20+I21</f>
        <v>97586.07999999999</v>
      </c>
      <c r="J18" s="27">
        <f>J19+J20+J21</f>
        <v>88358.63</v>
      </c>
      <c r="K18" s="27">
        <f t="shared" si="1"/>
        <v>90.54429689152389</v>
      </c>
    </row>
    <row r="19" spans="1:11" s="14" customFormat="1" ht="15.75">
      <c r="A19" s="22"/>
      <c r="B19" s="2" t="s">
        <v>6</v>
      </c>
      <c r="C19" s="2"/>
      <c r="D19" s="2"/>
      <c r="E19" s="4"/>
      <c r="F19" s="2"/>
      <c r="G19" s="3"/>
      <c r="H19" s="27">
        <f aca="true" t="shared" si="2" ref="H19:J20">H23</f>
        <v>69000</v>
      </c>
      <c r="I19" s="27">
        <f t="shared" si="2"/>
        <v>94364.4</v>
      </c>
      <c r="J19" s="27">
        <f t="shared" si="2"/>
        <v>87843.47</v>
      </c>
      <c r="K19" s="27">
        <f t="shared" si="1"/>
        <v>93.08962913980274</v>
      </c>
    </row>
    <row r="20" spans="1:11" s="14" customFormat="1" ht="15.75">
      <c r="A20" s="22"/>
      <c r="B20" s="2" t="s">
        <v>7</v>
      </c>
      <c r="C20" s="2"/>
      <c r="D20" s="2"/>
      <c r="E20" s="4"/>
      <c r="F20" s="2"/>
      <c r="G20" s="3"/>
      <c r="H20" s="27">
        <f t="shared" si="2"/>
        <v>0</v>
      </c>
      <c r="I20" s="27">
        <f t="shared" si="2"/>
        <v>0</v>
      </c>
      <c r="J20" s="27">
        <f t="shared" si="2"/>
        <v>0</v>
      </c>
      <c r="K20" s="27">
        <v>0</v>
      </c>
    </row>
    <row r="21" spans="1:11" s="14" customFormat="1" ht="15.75">
      <c r="A21" s="22"/>
      <c r="B21" s="2" t="s">
        <v>50</v>
      </c>
      <c r="C21" s="2"/>
      <c r="D21" s="2"/>
      <c r="E21" s="4"/>
      <c r="F21" s="2"/>
      <c r="G21" s="3"/>
      <c r="H21" s="27">
        <f>H25+H33+H34+H38+H29</f>
        <v>1168.99</v>
      </c>
      <c r="I21" s="27">
        <f>I25+I33+I34+I38</f>
        <v>3221.68</v>
      </c>
      <c r="J21" s="27">
        <f>J25+J33+J34+J38</f>
        <v>515.16</v>
      </c>
      <c r="K21" s="27">
        <f t="shared" si="1"/>
        <v>15.990414938789698</v>
      </c>
    </row>
    <row r="22" spans="1:11" s="14" customFormat="1" ht="31.5">
      <c r="A22" s="22" t="s">
        <v>3</v>
      </c>
      <c r="B22" s="2" t="s">
        <v>24</v>
      </c>
      <c r="C22" s="4"/>
      <c r="D22" s="4"/>
      <c r="E22" s="4"/>
      <c r="F22" s="4"/>
      <c r="G22" s="3">
        <v>2018</v>
      </c>
      <c r="H22" s="27">
        <f>H23+H24+H25</f>
        <v>69069</v>
      </c>
      <c r="I22" s="27">
        <f>I23+I24+I25</f>
        <v>94458.76</v>
      </c>
      <c r="J22" s="27">
        <f>J23+J24+J25</f>
        <v>87931.31</v>
      </c>
      <c r="K22" s="27">
        <f t="shared" si="1"/>
        <v>93.08962980246618</v>
      </c>
    </row>
    <row r="23" spans="1:11" s="14" customFormat="1" ht="15.75">
      <c r="A23" s="22"/>
      <c r="B23" s="2" t="s">
        <v>6</v>
      </c>
      <c r="C23" s="4" t="s">
        <v>21</v>
      </c>
      <c r="D23" s="4" t="s">
        <v>22</v>
      </c>
      <c r="E23" s="4" t="s">
        <v>26</v>
      </c>
      <c r="F23" s="4" t="s">
        <v>27</v>
      </c>
      <c r="G23" s="3"/>
      <c r="H23" s="27">
        <v>69000</v>
      </c>
      <c r="I23" s="27">
        <v>94364.4</v>
      </c>
      <c r="J23" s="27">
        <v>87843.47</v>
      </c>
      <c r="K23" s="27">
        <f t="shared" si="1"/>
        <v>93.08962913980274</v>
      </c>
    </row>
    <row r="24" spans="1:11" s="14" customFormat="1" ht="15.75">
      <c r="A24" s="22"/>
      <c r="B24" s="2" t="s">
        <v>7</v>
      </c>
      <c r="C24" s="4"/>
      <c r="D24" s="4"/>
      <c r="E24" s="4"/>
      <c r="F24" s="4"/>
      <c r="G24" s="3"/>
      <c r="H24" s="27">
        <v>0</v>
      </c>
      <c r="I24" s="27">
        <v>0</v>
      </c>
      <c r="J24" s="27">
        <v>0</v>
      </c>
      <c r="K24" s="27">
        <v>0</v>
      </c>
    </row>
    <row r="25" spans="1:11" ht="15.75">
      <c r="A25" s="22"/>
      <c r="B25" s="2" t="s">
        <v>50</v>
      </c>
      <c r="C25" s="4" t="s">
        <v>21</v>
      </c>
      <c r="D25" s="4" t="s">
        <v>22</v>
      </c>
      <c r="E25" s="4" t="s">
        <v>23</v>
      </c>
      <c r="F25" s="4" t="s">
        <v>27</v>
      </c>
      <c r="G25" s="3"/>
      <c r="H25" s="27">
        <v>69</v>
      </c>
      <c r="I25" s="27">
        <f>105.39-11.03</f>
        <v>94.36</v>
      </c>
      <c r="J25" s="27">
        <v>87.84</v>
      </c>
      <c r="K25" s="27">
        <f t="shared" si="1"/>
        <v>93.0902924968207</v>
      </c>
    </row>
    <row r="26" spans="1:11" ht="31.5">
      <c r="A26" s="22" t="s">
        <v>8</v>
      </c>
      <c r="B26" s="2" t="s">
        <v>70</v>
      </c>
      <c r="C26" s="4"/>
      <c r="D26" s="4"/>
      <c r="E26" s="4"/>
      <c r="F26" s="4"/>
      <c r="G26" s="3"/>
      <c r="H26" s="27">
        <f>H29</f>
        <v>1000</v>
      </c>
      <c r="I26" s="27"/>
      <c r="J26" s="27"/>
      <c r="K26" s="27"/>
    </row>
    <row r="27" spans="1:11" ht="15.75">
      <c r="A27" s="22"/>
      <c r="B27" s="2" t="s">
        <v>6</v>
      </c>
      <c r="C27" s="4"/>
      <c r="D27" s="4"/>
      <c r="E27" s="4"/>
      <c r="F27" s="4"/>
      <c r="G27" s="3"/>
      <c r="H27" s="27"/>
      <c r="I27" s="27"/>
      <c r="J27" s="27"/>
      <c r="K27" s="27"/>
    </row>
    <row r="28" spans="1:11" ht="15.75">
      <c r="A28" s="22"/>
      <c r="B28" s="2" t="s">
        <v>7</v>
      </c>
      <c r="C28" s="4"/>
      <c r="D28" s="4"/>
      <c r="E28" s="4"/>
      <c r="F28" s="4"/>
      <c r="G28" s="3"/>
      <c r="H28" s="27"/>
      <c r="I28" s="27"/>
      <c r="J28" s="27"/>
      <c r="K28" s="27"/>
    </row>
    <row r="29" spans="1:11" ht="15.75">
      <c r="A29" s="22"/>
      <c r="B29" s="2" t="s">
        <v>50</v>
      </c>
      <c r="C29" s="4" t="s">
        <v>21</v>
      </c>
      <c r="D29" s="4" t="s">
        <v>22</v>
      </c>
      <c r="E29" s="4" t="s">
        <v>69</v>
      </c>
      <c r="F29" s="4" t="s">
        <v>27</v>
      </c>
      <c r="G29" s="3"/>
      <c r="H29" s="27">
        <v>1000</v>
      </c>
      <c r="I29" s="27">
        <v>0</v>
      </c>
      <c r="J29" s="27">
        <v>0</v>
      </c>
      <c r="K29" s="27"/>
    </row>
    <row r="30" spans="1:11" ht="31.5">
      <c r="A30" s="22" t="s">
        <v>8</v>
      </c>
      <c r="B30" s="2" t="s">
        <v>51</v>
      </c>
      <c r="C30" s="4"/>
      <c r="D30" s="4"/>
      <c r="E30" s="4"/>
      <c r="F30" s="4"/>
      <c r="G30" s="3"/>
      <c r="H30" s="27">
        <f>H31+H32+H33</f>
        <v>0</v>
      </c>
      <c r="I30" s="27">
        <f>I31+I32+I33</f>
        <v>2700</v>
      </c>
      <c r="J30" s="27">
        <f>J31+J32+J33</f>
        <v>0</v>
      </c>
      <c r="K30" s="27">
        <f t="shared" si="1"/>
        <v>0</v>
      </c>
    </row>
    <row r="31" spans="1:11" ht="15.75" customHeight="1">
      <c r="A31" s="22"/>
      <c r="B31" s="2" t="s">
        <v>6</v>
      </c>
      <c r="C31" s="4"/>
      <c r="D31" s="4"/>
      <c r="E31" s="4"/>
      <c r="F31" s="4"/>
      <c r="G31" s="3"/>
      <c r="H31" s="27"/>
      <c r="I31" s="27"/>
      <c r="J31" s="27"/>
      <c r="K31" s="27"/>
    </row>
    <row r="32" spans="1:11" ht="15.75" customHeight="1">
      <c r="A32" s="22"/>
      <c r="B32" s="2" t="s">
        <v>7</v>
      </c>
      <c r="C32" s="4"/>
      <c r="D32" s="4"/>
      <c r="E32" s="4"/>
      <c r="F32" s="4"/>
      <c r="G32" s="3"/>
      <c r="H32" s="27"/>
      <c r="I32" s="27"/>
      <c r="J32" s="27"/>
      <c r="K32" s="27"/>
    </row>
    <row r="33" spans="1:11" ht="15.75" customHeight="1">
      <c r="A33" s="22"/>
      <c r="B33" s="2" t="s">
        <v>50</v>
      </c>
      <c r="C33" s="4" t="s">
        <v>21</v>
      </c>
      <c r="D33" s="4" t="s">
        <v>22</v>
      </c>
      <c r="E33" s="4" t="s">
        <v>52</v>
      </c>
      <c r="F33" s="4" t="s">
        <v>27</v>
      </c>
      <c r="G33" s="3"/>
      <c r="H33" s="27"/>
      <c r="I33" s="27">
        <v>2700</v>
      </c>
      <c r="J33" s="27">
        <v>0</v>
      </c>
      <c r="K33" s="27">
        <f t="shared" si="1"/>
        <v>0</v>
      </c>
    </row>
    <row r="34" spans="1:11" ht="31.5">
      <c r="A34" s="22" t="s">
        <v>9</v>
      </c>
      <c r="B34" s="2" t="s">
        <v>53</v>
      </c>
      <c r="C34" s="4"/>
      <c r="D34" s="4"/>
      <c r="E34" s="4"/>
      <c r="F34" s="4"/>
      <c r="G34" s="3"/>
      <c r="H34" s="27">
        <f>H35+H36+H37</f>
        <v>99.99</v>
      </c>
      <c r="I34" s="27">
        <f>I35+I36+I37</f>
        <v>99.99</v>
      </c>
      <c r="J34" s="27">
        <f>J35+J36+J37</f>
        <v>99.99</v>
      </c>
      <c r="K34" s="27">
        <f t="shared" si="1"/>
        <v>100</v>
      </c>
    </row>
    <row r="35" spans="1:11" ht="15.75" customHeight="1">
      <c r="A35" s="22"/>
      <c r="B35" s="2" t="s">
        <v>6</v>
      </c>
      <c r="C35" s="4"/>
      <c r="D35" s="4"/>
      <c r="E35" s="4"/>
      <c r="F35" s="4"/>
      <c r="G35" s="3"/>
      <c r="H35" s="27"/>
      <c r="I35" s="27"/>
      <c r="J35" s="27"/>
      <c r="K35" s="27"/>
    </row>
    <row r="36" spans="1:11" ht="15.75" customHeight="1">
      <c r="A36" s="22"/>
      <c r="B36" s="2" t="s">
        <v>7</v>
      </c>
      <c r="C36" s="4"/>
      <c r="D36" s="4"/>
      <c r="E36" s="4"/>
      <c r="F36" s="4"/>
      <c r="G36" s="3"/>
      <c r="H36" s="27"/>
      <c r="I36" s="27"/>
      <c r="J36" s="27"/>
      <c r="K36" s="27"/>
    </row>
    <row r="37" spans="1:11" ht="15.75" customHeight="1">
      <c r="A37" s="22"/>
      <c r="B37" s="2" t="s">
        <v>50</v>
      </c>
      <c r="C37" s="4" t="s">
        <v>21</v>
      </c>
      <c r="D37" s="4" t="s">
        <v>22</v>
      </c>
      <c r="E37" s="4" t="s">
        <v>54</v>
      </c>
      <c r="F37" s="4" t="s">
        <v>27</v>
      </c>
      <c r="G37" s="3"/>
      <c r="H37" s="27">
        <v>99.99</v>
      </c>
      <c r="I37" s="27">
        <v>99.99</v>
      </c>
      <c r="J37" s="27">
        <v>99.99</v>
      </c>
      <c r="K37" s="27">
        <f t="shared" si="1"/>
        <v>100</v>
      </c>
    </row>
    <row r="38" spans="1:11" ht="63">
      <c r="A38" s="22" t="s">
        <v>10</v>
      </c>
      <c r="B38" s="2" t="s">
        <v>55</v>
      </c>
      <c r="C38" s="4"/>
      <c r="D38" s="4"/>
      <c r="E38" s="4"/>
      <c r="F38" s="4"/>
      <c r="G38" s="3"/>
      <c r="H38" s="27">
        <f>H41</f>
        <v>0</v>
      </c>
      <c r="I38" s="27">
        <f>I41</f>
        <v>327.33</v>
      </c>
      <c r="J38" s="27">
        <f>J41</f>
        <v>327.33</v>
      </c>
      <c r="K38" s="27">
        <f t="shared" si="1"/>
        <v>100</v>
      </c>
    </row>
    <row r="39" spans="1:11" ht="18.75" customHeight="1">
      <c r="A39" s="22"/>
      <c r="B39" s="2" t="s">
        <v>6</v>
      </c>
      <c r="C39" s="4"/>
      <c r="D39" s="4"/>
      <c r="E39" s="4"/>
      <c r="F39" s="4"/>
      <c r="G39" s="3"/>
      <c r="H39" s="27"/>
      <c r="I39" s="27"/>
      <c r="J39" s="27"/>
      <c r="K39" s="27"/>
    </row>
    <row r="40" spans="1:11" ht="18.75" customHeight="1">
      <c r="A40" s="22"/>
      <c r="B40" s="2" t="s">
        <v>7</v>
      </c>
      <c r="C40" s="4"/>
      <c r="D40" s="4"/>
      <c r="E40" s="4"/>
      <c r="F40" s="4"/>
      <c r="G40" s="3"/>
      <c r="H40" s="27"/>
      <c r="I40" s="27"/>
      <c r="J40" s="27"/>
      <c r="K40" s="27"/>
    </row>
    <row r="41" spans="1:11" s="14" customFormat="1" ht="15.75" customHeight="1">
      <c r="A41" s="22"/>
      <c r="B41" s="2" t="s">
        <v>50</v>
      </c>
      <c r="C41" s="4" t="s">
        <v>21</v>
      </c>
      <c r="D41" s="4" t="s">
        <v>22</v>
      </c>
      <c r="E41" s="4" t="s">
        <v>56</v>
      </c>
      <c r="F41" s="4" t="s">
        <v>27</v>
      </c>
      <c r="G41" s="3"/>
      <c r="H41" s="27"/>
      <c r="I41" s="27">
        <v>327.33</v>
      </c>
      <c r="J41" s="27">
        <v>327.33</v>
      </c>
      <c r="K41" s="27">
        <f t="shared" si="1"/>
        <v>100</v>
      </c>
    </row>
    <row r="42" spans="1:11" ht="21.75" customHeight="1">
      <c r="A42" s="22" t="s">
        <v>4</v>
      </c>
      <c r="B42" s="2" t="s">
        <v>29</v>
      </c>
      <c r="C42" s="2"/>
      <c r="D42" s="2"/>
      <c r="E42" s="4" t="s">
        <v>30</v>
      </c>
      <c r="F42" s="2"/>
      <c r="G42" s="3"/>
      <c r="H42" s="27">
        <f aca="true" t="shared" si="3" ref="H42:J45">H46</f>
        <v>65018.4</v>
      </c>
      <c r="I42" s="27">
        <f t="shared" si="3"/>
        <v>56250</v>
      </c>
      <c r="J42" s="27">
        <f t="shared" si="3"/>
        <v>56250</v>
      </c>
      <c r="K42" s="27">
        <f t="shared" si="1"/>
        <v>100</v>
      </c>
    </row>
    <row r="43" spans="1:11" s="14" customFormat="1" ht="15.75" customHeight="1">
      <c r="A43" s="22"/>
      <c r="B43" s="2" t="s">
        <v>6</v>
      </c>
      <c r="C43" s="2"/>
      <c r="D43" s="2"/>
      <c r="E43" s="4"/>
      <c r="F43" s="2"/>
      <c r="G43" s="3"/>
      <c r="H43" s="27">
        <f t="shared" si="3"/>
        <v>65018.4</v>
      </c>
      <c r="I43" s="27">
        <f t="shared" si="3"/>
        <v>56250</v>
      </c>
      <c r="J43" s="27">
        <f t="shared" si="3"/>
        <v>56250</v>
      </c>
      <c r="K43" s="27">
        <f t="shared" si="1"/>
        <v>100</v>
      </c>
    </row>
    <row r="44" spans="1:11" s="14" customFormat="1" ht="15.75" customHeight="1">
      <c r="A44" s="22"/>
      <c r="B44" s="2" t="s">
        <v>7</v>
      </c>
      <c r="C44" s="2"/>
      <c r="D44" s="2"/>
      <c r="E44" s="4"/>
      <c r="F44" s="2"/>
      <c r="G44" s="3"/>
      <c r="H44" s="27">
        <f t="shared" si="3"/>
        <v>0</v>
      </c>
      <c r="I44" s="27">
        <f t="shared" si="3"/>
        <v>0</v>
      </c>
      <c r="J44" s="27">
        <f t="shared" si="3"/>
        <v>0</v>
      </c>
      <c r="K44" s="27">
        <v>0</v>
      </c>
    </row>
    <row r="45" spans="1:11" s="14" customFormat="1" ht="15.75" customHeight="1">
      <c r="A45" s="22"/>
      <c r="B45" s="2" t="s">
        <v>50</v>
      </c>
      <c r="C45" s="2"/>
      <c r="D45" s="2"/>
      <c r="E45" s="4"/>
      <c r="F45" s="2"/>
      <c r="G45" s="3"/>
      <c r="H45" s="27">
        <f t="shared" si="3"/>
        <v>0</v>
      </c>
      <c r="I45" s="27">
        <f t="shared" si="3"/>
        <v>0</v>
      </c>
      <c r="J45" s="27">
        <f t="shared" si="3"/>
        <v>0</v>
      </c>
      <c r="K45" s="27">
        <v>0</v>
      </c>
    </row>
    <row r="46" spans="1:15" s="14" customFormat="1" ht="31.5">
      <c r="A46" s="10" t="s">
        <v>57</v>
      </c>
      <c r="B46" s="24" t="s">
        <v>58</v>
      </c>
      <c r="C46" s="15"/>
      <c r="D46" s="15"/>
      <c r="E46" s="15"/>
      <c r="F46" s="15"/>
      <c r="G46" s="11" t="s">
        <v>59</v>
      </c>
      <c r="H46" s="27">
        <f>H47+H48+H49</f>
        <v>65018.4</v>
      </c>
      <c r="I46" s="27">
        <f>I47+I48+I49</f>
        <v>56250</v>
      </c>
      <c r="J46" s="27">
        <f>J47+J48+J49</f>
        <v>56250</v>
      </c>
      <c r="K46" s="27">
        <f t="shared" si="1"/>
        <v>100</v>
      </c>
      <c r="O46" s="23"/>
    </row>
    <row r="47" spans="1:11" s="14" customFormat="1" ht="15.75" customHeight="1">
      <c r="A47" s="10"/>
      <c r="B47" s="2" t="s">
        <v>6</v>
      </c>
      <c r="C47" s="4" t="s">
        <v>21</v>
      </c>
      <c r="D47" s="4" t="s">
        <v>32</v>
      </c>
      <c r="E47" s="15" t="s">
        <v>31</v>
      </c>
      <c r="F47" s="4" t="s">
        <v>27</v>
      </c>
      <c r="G47" s="26"/>
      <c r="H47" s="27">
        <v>65018.4</v>
      </c>
      <c r="I47" s="27">
        <f>49510.4+6739.6</f>
        <v>56250</v>
      </c>
      <c r="J47" s="27">
        <f>49510.4+6739.6</f>
        <v>56250</v>
      </c>
      <c r="K47" s="27">
        <f t="shared" si="1"/>
        <v>100</v>
      </c>
    </row>
    <row r="48" spans="1:11" s="14" customFormat="1" ht="15.75" customHeight="1">
      <c r="A48" s="10"/>
      <c r="B48" s="2" t="s">
        <v>7</v>
      </c>
      <c r="C48" s="4"/>
      <c r="D48" s="4"/>
      <c r="E48" s="15"/>
      <c r="F48" s="4"/>
      <c r="G48" s="26"/>
      <c r="H48" s="27">
        <v>0</v>
      </c>
      <c r="I48" s="27">
        <v>0</v>
      </c>
      <c r="J48" s="27">
        <v>0</v>
      </c>
      <c r="K48" s="27">
        <v>0</v>
      </c>
    </row>
    <row r="49" spans="1:11" s="14" customFormat="1" ht="15.75" customHeight="1">
      <c r="A49" s="10"/>
      <c r="B49" s="2" t="s">
        <v>50</v>
      </c>
      <c r="C49" s="4"/>
      <c r="D49" s="4"/>
      <c r="E49" s="15"/>
      <c r="F49" s="4"/>
      <c r="G49" s="26"/>
      <c r="H49" s="27">
        <v>0</v>
      </c>
      <c r="I49" s="27">
        <v>0</v>
      </c>
      <c r="J49" s="27">
        <v>0</v>
      </c>
      <c r="K49" s="27">
        <v>0</v>
      </c>
    </row>
    <row r="50" spans="1:11" s="14" customFormat="1" ht="31.5">
      <c r="A50" s="10" t="s">
        <v>40</v>
      </c>
      <c r="B50" s="2" t="s">
        <v>38</v>
      </c>
      <c r="C50" s="4"/>
      <c r="D50" s="4"/>
      <c r="E50" s="4" t="s">
        <v>43</v>
      </c>
      <c r="F50" s="4"/>
      <c r="G50" s="26"/>
      <c r="H50" s="27">
        <f>H51+H52+H53</f>
        <v>1200</v>
      </c>
      <c r="I50" s="27">
        <f>I51+I52+I53</f>
        <v>2111.83</v>
      </c>
      <c r="J50" s="27">
        <f>J51+J52+J53</f>
        <v>1067.9099999999999</v>
      </c>
      <c r="K50" s="27">
        <f t="shared" si="1"/>
        <v>50.56799079471358</v>
      </c>
    </row>
    <row r="51" spans="1:11" s="14" customFormat="1" ht="15.75" customHeight="1">
      <c r="A51" s="10"/>
      <c r="B51" s="2" t="s">
        <v>6</v>
      </c>
      <c r="C51" s="4"/>
      <c r="D51" s="4"/>
      <c r="E51" s="15"/>
      <c r="F51" s="4"/>
      <c r="G51" s="26"/>
      <c r="H51" s="27">
        <f aca="true" t="shared" si="4" ref="H51:J52">H59</f>
        <v>0</v>
      </c>
      <c r="I51" s="27">
        <f t="shared" si="4"/>
        <v>0</v>
      </c>
      <c r="J51" s="27">
        <f t="shared" si="4"/>
        <v>0</v>
      </c>
      <c r="K51" s="27">
        <v>0</v>
      </c>
    </row>
    <row r="52" spans="1:11" s="14" customFormat="1" ht="15.75" customHeight="1">
      <c r="A52" s="10"/>
      <c r="B52" s="2" t="s">
        <v>7</v>
      </c>
      <c r="C52" s="4"/>
      <c r="D52" s="4"/>
      <c r="E52" s="15"/>
      <c r="F52" s="4"/>
      <c r="G52" s="26"/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v>0</v>
      </c>
    </row>
    <row r="53" spans="1:11" s="14" customFormat="1" ht="15.75" customHeight="1">
      <c r="A53" s="10"/>
      <c r="B53" s="2" t="s">
        <v>50</v>
      </c>
      <c r="C53" s="4"/>
      <c r="D53" s="4"/>
      <c r="E53" s="15"/>
      <c r="F53" s="4"/>
      <c r="G53" s="26"/>
      <c r="H53" s="27">
        <f>H65+H57+H61</f>
        <v>1200</v>
      </c>
      <c r="I53" s="27">
        <f>I65+I57+I61</f>
        <v>2111.83</v>
      </c>
      <c r="J53" s="27">
        <f>J65+J57+J61</f>
        <v>1067.9099999999999</v>
      </c>
      <c r="K53" s="27">
        <f t="shared" si="1"/>
        <v>50.56799079471358</v>
      </c>
    </row>
    <row r="54" spans="1:11" s="14" customFormat="1" ht="31.5">
      <c r="A54" s="10" t="s">
        <v>41</v>
      </c>
      <c r="B54" s="2" t="s">
        <v>39</v>
      </c>
      <c r="C54" s="4"/>
      <c r="D54" s="4"/>
      <c r="E54" s="4"/>
      <c r="F54" s="4"/>
      <c r="G54" s="26"/>
      <c r="H54" s="27">
        <f>H55+H56+H57</f>
        <v>1200</v>
      </c>
      <c r="I54" s="27">
        <f>I55+I56+I57</f>
        <v>858.92</v>
      </c>
      <c r="J54" s="27">
        <v>0</v>
      </c>
      <c r="K54" s="27">
        <f t="shared" si="1"/>
        <v>0</v>
      </c>
    </row>
    <row r="55" spans="1:11" s="14" customFormat="1" ht="15.75" customHeight="1">
      <c r="A55" s="10"/>
      <c r="B55" s="2" t="s">
        <v>6</v>
      </c>
      <c r="C55" s="4"/>
      <c r="D55" s="4"/>
      <c r="E55" s="15"/>
      <c r="F55" s="4"/>
      <c r="G55" s="26"/>
      <c r="H55" s="27">
        <v>0</v>
      </c>
      <c r="I55" s="27">
        <v>0</v>
      </c>
      <c r="J55" s="27">
        <v>0</v>
      </c>
      <c r="K55" s="27">
        <v>0</v>
      </c>
    </row>
    <row r="56" spans="1:11" s="14" customFormat="1" ht="15.75" customHeight="1">
      <c r="A56" s="10"/>
      <c r="B56" s="2" t="s">
        <v>7</v>
      </c>
      <c r="C56" s="4"/>
      <c r="D56" s="4"/>
      <c r="E56" s="15"/>
      <c r="F56" s="4"/>
      <c r="G56" s="26"/>
      <c r="H56" s="27">
        <v>0</v>
      </c>
      <c r="I56" s="27">
        <v>0</v>
      </c>
      <c r="J56" s="27">
        <v>0</v>
      </c>
      <c r="K56" s="27">
        <v>0</v>
      </c>
    </row>
    <row r="57" spans="1:11" s="14" customFormat="1" ht="15.75" customHeight="1">
      <c r="A57" s="10"/>
      <c r="B57" s="2" t="s">
        <v>50</v>
      </c>
      <c r="C57" s="4" t="s">
        <v>21</v>
      </c>
      <c r="D57" s="4" t="s">
        <v>42</v>
      </c>
      <c r="E57" s="4" t="s">
        <v>44</v>
      </c>
      <c r="F57" s="4" t="s">
        <v>27</v>
      </c>
      <c r="G57" s="26"/>
      <c r="H57" s="27">
        <v>1200</v>
      </c>
      <c r="I57" s="27">
        <f>997.93-139.01</f>
        <v>858.92</v>
      </c>
      <c r="J57" s="27">
        <v>0</v>
      </c>
      <c r="K57" s="27">
        <f t="shared" si="1"/>
        <v>0</v>
      </c>
    </row>
    <row r="58" spans="1:11" s="14" customFormat="1" ht="15.75" customHeight="1">
      <c r="A58" s="10" t="s">
        <v>60</v>
      </c>
      <c r="B58" s="2" t="s">
        <v>61</v>
      </c>
      <c r="C58" s="4"/>
      <c r="D58" s="4"/>
      <c r="E58" s="4"/>
      <c r="F58" s="4"/>
      <c r="G58" s="11">
        <v>2018</v>
      </c>
      <c r="H58" s="27">
        <f>H59+H60+H61</f>
        <v>0</v>
      </c>
      <c r="I58" s="27">
        <f>I59+I60+I61</f>
        <v>1067.9099999999999</v>
      </c>
      <c r="J58" s="27">
        <f>J59+J60+J61</f>
        <v>1067.9099999999999</v>
      </c>
      <c r="K58" s="27">
        <f t="shared" si="1"/>
        <v>100</v>
      </c>
    </row>
    <row r="59" spans="1:11" s="14" customFormat="1" ht="15.75" customHeight="1">
      <c r="A59" s="10"/>
      <c r="B59" s="2" t="s">
        <v>6</v>
      </c>
      <c r="C59" s="4"/>
      <c r="D59" s="4"/>
      <c r="E59" s="15"/>
      <c r="F59" s="4"/>
      <c r="G59" s="26"/>
      <c r="H59" s="27">
        <v>0</v>
      </c>
      <c r="I59" s="27">
        <v>0</v>
      </c>
      <c r="J59" s="27">
        <v>0</v>
      </c>
      <c r="K59" s="27">
        <v>0</v>
      </c>
    </row>
    <row r="60" spans="1:11" s="14" customFormat="1" ht="15.75" customHeight="1">
      <c r="A60" s="10"/>
      <c r="B60" s="2" t="s">
        <v>7</v>
      </c>
      <c r="C60" s="4"/>
      <c r="D60" s="4"/>
      <c r="E60" s="15"/>
      <c r="F60" s="4"/>
      <c r="G60" s="26"/>
      <c r="H60" s="27">
        <v>0</v>
      </c>
      <c r="I60" s="27">
        <v>0</v>
      </c>
      <c r="J60" s="27">
        <v>0</v>
      </c>
      <c r="K60" s="27">
        <v>0</v>
      </c>
    </row>
    <row r="61" spans="1:11" s="14" customFormat="1" ht="15.75" customHeight="1">
      <c r="A61" s="10"/>
      <c r="B61" s="2" t="s">
        <v>50</v>
      </c>
      <c r="C61" s="4" t="s">
        <v>21</v>
      </c>
      <c r="D61" s="4" t="s">
        <v>42</v>
      </c>
      <c r="E61" s="4" t="s">
        <v>62</v>
      </c>
      <c r="F61" s="4" t="s">
        <v>27</v>
      </c>
      <c r="G61" s="26"/>
      <c r="H61" s="27"/>
      <c r="I61" s="27">
        <f>1313.29-245.38</f>
        <v>1067.9099999999999</v>
      </c>
      <c r="J61" s="27">
        <f>1313.29-245.38</f>
        <v>1067.9099999999999</v>
      </c>
      <c r="K61" s="27">
        <f t="shared" si="1"/>
        <v>100</v>
      </c>
    </row>
    <row r="62" spans="1:11" s="14" customFormat="1" ht="15.75" customHeight="1">
      <c r="A62" s="10" t="s">
        <v>63</v>
      </c>
      <c r="B62" s="2" t="s">
        <v>64</v>
      </c>
      <c r="C62" s="4"/>
      <c r="D62" s="4"/>
      <c r="E62" s="4"/>
      <c r="F62" s="4"/>
      <c r="G62" s="26"/>
      <c r="H62" s="27">
        <f>H63+H64+H65</f>
        <v>0</v>
      </c>
      <c r="I62" s="27">
        <f>I63+I64+I65</f>
        <v>185</v>
      </c>
      <c r="J62" s="27">
        <f>J63+J64+J65</f>
        <v>0</v>
      </c>
      <c r="K62" s="27">
        <f t="shared" si="1"/>
        <v>0</v>
      </c>
    </row>
    <row r="63" spans="1:11" s="14" customFormat="1" ht="15.75" customHeight="1">
      <c r="A63" s="10"/>
      <c r="B63" s="2" t="s">
        <v>6</v>
      </c>
      <c r="C63" s="4"/>
      <c r="D63" s="4"/>
      <c r="E63" s="15"/>
      <c r="F63" s="4"/>
      <c r="G63" s="26"/>
      <c r="H63" s="27">
        <v>0</v>
      </c>
      <c r="I63" s="27">
        <v>0</v>
      </c>
      <c r="J63" s="27">
        <v>0</v>
      </c>
      <c r="K63" s="27">
        <v>0</v>
      </c>
    </row>
    <row r="64" spans="1:11" s="14" customFormat="1" ht="15.75" customHeight="1">
      <c r="A64" s="10"/>
      <c r="B64" s="2" t="s">
        <v>7</v>
      </c>
      <c r="C64" s="4"/>
      <c r="D64" s="4"/>
      <c r="E64" s="15"/>
      <c r="F64" s="4"/>
      <c r="G64" s="26"/>
      <c r="H64" s="27">
        <v>0</v>
      </c>
      <c r="I64" s="27">
        <v>0</v>
      </c>
      <c r="J64" s="27">
        <v>0</v>
      </c>
      <c r="K64" s="27">
        <v>0</v>
      </c>
    </row>
    <row r="65" spans="1:11" s="14" customFormat="1" ht="15.75" customHeight="1">
      <c r="A65" s="10"/>
      <c r="B65" s="2" t="s">
        <v>50</v>
      </c>
      <c r="C65" s="4" t="s">
        <v>21</v>
      </c>
      <c r="D65" s="4" t="s">
        <v>42</v>
      </c>
      <c r="E65" s="4" t="s">
        <v>65</v>
      </c>
      <c r="F65" s="4" t="s">
        <v>27</v>
      </c>
      <c r="G65" s="26"/>
      <c r="H65" s="27"/>
      <c r="I65" s="27">
        <v>185</v>
      </c>
      <c r="J65" s="27">
        <v>0</v>
      </c>
      <c r="K65" s="27">
        <f t="shared" si="1"/>
        <v>0</v>
      </c>
    </row>
    <row r="66" spans="1:11" s="14" customFormat="1" ht="15.75" customHeight="1">
      <c r="A66" s="10" t="s">
        <v>17</v>
      </c>
      <c r="B66" s="2" t="s">
        <v>36</v>
      </c>
      <c r="C66" s="4" t="s">
        <v>34</v>
      </c>
      <c r="D66" s="4"/>
      <c r="E66" s="4"/>
      <c r="F66" s="4"/>
      <c r="G66" s="26"/>
      <c r="H66" s="27">
        <f>H67+H68+H69</f>
        <v>0</v>
      </c>
      <c r="I66" s="27">
        <f>I67+I68+I69</f>
        <v>907.08</v>
      </c>
      <c r="J66" s="27">
        <f>J67+J68+J69</f>
        <v>907.08</v>
      </c>
      <c r="K66" s="27">
        <f t="shared" si="1"/>
        <v>100</v>
      </c>
    </row>
    <row r="67" spans="1:13" s="14" customFormat="1" ht="15.75" customHeight="1">
      <c r="A67" s="10"/>
      <c r="B67" s="2" t="s">
        <v>6</v>
      </c>
      <c r="C67" s="4"/>
      <c r="D67" s="4"/>
      <c r="E67" s="4"/>
      <c r="F67" s="4"/>
      <c r="G67" s="26"/>
      <c r="H67" s="27">
        <f aca="true" t="shared" si="5" ref="H67:I69">H71</f>
        <v>0</v>
      </c>
      <c r="I67" s="27">
        <f t="shared" si="5"/>
        <v>0</v>
      </c>
      <c r="J67" s="27">
        <f>J71</f>
        <v>0</v>
      </c>
      <c r="K67" s="27">
        <v>0</v>
      </c>
      <c r="M67" s="13"/>
    </row>
    <row r="68" spans="1:14" s="14" customFormat="1" ht="15.75" customHeight="1">
      <c r="A68" s="10"/>
      <c r="B68" s="2" t="s">
        <v>7</v>
      </c>
      <c r="C68" s="4"/>
      <c r="D68" s="4"/>
      <c r="E68" s="4"/>
      <c r="F68" s="4"/>
      <c r="G68" s="26"/>
      <c r="H68" s="27">
        <f t="shared" si="5"/>
        <v>0</v>
      </c>
      <c r="I68" s="27">
        <f t="shared" si="5"/>
        <v>0</v>
      </c>
      <c r="J68" s="27">
        <f>J72</f>
        <v>0</v>
      </c>
      <c r="K68" s="27">
        <v>0</v>
      </c>
      <c r="L68" s="13"/>
      <c r="M68" s="13"/>
      <c r="N68" s="13"/>
    </row>
    <row r="69" spans="1:11" ht="15.75" customHeight="1">
      <c r="A69" s="10"/>
      <c r="B69" s="2" t="s">
        <v>50</v>
      </c>
      <c r="C69" s="4"/>
      <c r="D69" s="4"/>
      <c r="E69" s="4"/>
      <c r="F69" s="4"/>
      <c r="G69" s="26"/>
      <c r="H69" s="27">
        <f t="shared" si="5"/>
        <v>0</v>
      </c>
      <c r="I69" s="27">
        <f t="shared" si="5"/>
        <v>907.08</v>
      </c>
      <c r="J69" s="27">
        <f>J73</f>
        <v>907.08</v>
      </c>
      <c r="K69" s="27">
        <f t="shared" si="1"/>
        <v>100</v>
      </c>
    </row>
    <row r="70" spans="1:11" ht="15.75" customHeight="1">
      <c r="A70" s="29" t="s">
        <v>66</v>
      </c>
      <c r="B70" s="15" t="s">
        <v>33</v>
      </c>
      <c r="C70" s="15"/>
      <c r="D70" s="15"/>
      <c r="E70" s="15">
        <v>1300000000</v>
      </c>
      <c r="F70" s="15"/>
      <c r="G70" s="26"/>
      <c r="H70" s="27">
        <f>H71+H72+H73</f>
        <v>0</v>
      </c>
      <c r="I70" s="27">
        <f>I71+I72+I73</f>
        <v>907.08</v>
      </c>
      <c r="J70" s="27">
        <f>J71+J72+J73</f>
        <v>907.08</v>
      </c>
      <c r="K70" s="27">
        <f t="shared" si="1"/>
        <v>100</v>
      </c>
    </row>
    <row r="71" spans="1:11" ht="15.75" customHeight="1">
      <c r="A71" s="29"/>
      <c r="B71" s="2" t="s">
        <v>6</v>
      </c>
      <c r="C71" s="15"/>
      <c r="D71" s="15"/>
      <c r="E71" s="15"/>
      <c r="F71" s="15"/>
      <c r="G71" s="26"/>
      <c r="H71" s="27">
        <f aca="true" t="shared" si="6" ref="H71:I73">H75</f>
        <v>0</v>
      </c>
      <c r="I71" s="27">
        <f t="shared" si="6"/>
        <v>0</v>
      </c>
      <c r="J71" s="27">
        <f>J75</f>
        <v>0</v>
      </c>
      <c r="K71" s="27">
        <v>0</v>
      </c>
    </row>
    <row r="72" spans="1:11" ht="15.75" customHeight="1">
      <c r="A72" s="29"/>
      <c r="B72" s="2" t="s">
        <v>7</v>
      </c>
      <c r="C72" s="15"/>
      <c r="D72" s="15"/>
      <c r="E72" s="15"/>
      <c r="F72" s="15"/>
      <c r="G72" s="26"/>
      <c r="H72" s="27">
        <f t="shared" si="6"/>
        <v>0</v>
      </c>
      <c r="I72" s="27">
        <f t="shared" si="6"/>
        <v>0</v>
      </c>
      <c r="J72" s="27">
        <f>J76</f>
        <v>0</v>
      </c>
      <c r="K72" s="27">
        <v>0</v>
      </c>
    </row>
    <row r="73" spans="1:11" ht="15.75" customHeight="1">
      <c r="A73" s="29"/>
      <c r="B73" s="2" t="s">
        <v>50</v>
      </c>
      <c r="C73" s="15"/>
      <c r="D73" s="15"/>
      <c r="E73" s="15"/>
      <c r="F73" s="15"/>
      <c r="G73" s="26"/>
      <c r="H73" s="27">
        <f t="shared" si="6"/>
        <v>0</v>
      </c>
      <c r="I73" s="27">
        <f t="shared" si="6"/>
        <v>907.08</v>
      </c>
      <c r="J73" s="27">
        <f>J77</f>
        <v>907.08</v>
      </c>
      <c r="K73" s="27">
        <f t="shared" si="1"/>
        <v>100</v>
      </c>
    </row>
    <row r="74" spans="1:11" ht="31.5">
      <c r="A74" s="29" t="s">
        <v>37</v>
      </c>
      <c r="B74" s="15" t="s">
        <v>67</v>
      </c>
      <c r="C74" s="30"/>
      <c r="D74" s="30"/>
      <c r="E74" s="30"/>
      <c r="F74" s="30"/>
      <c r="G74" s="26"/>
      <c r="H74" s="27">
        <f>H75+H76+H77</f>
        <v>0</v>
      </c>
      <c r="I74" s="27">
        <f>I75+I76+I77</f>
        <v>907.08</v>
      </c>
      <c r="J74" s="27">
        <f>J75+J76+J77</f>
        <v>907.08</v>
      </c>
      <c r="K74" s="27">
        <f t="shared" si="1"/>
        <v>100</v>
      </c>
    </row>
    <row r="75" spans="1:11" ht="15.75" customHeight="1">
      <c r="A75" s="29"/>
      <c r="B75" s="2" t="s">
        <v>6</v>
      </c>
      <c r="C75" s="15"/>
      <c r="D75" s="15"/>
      <c r="E75" s="15"/>
      <c r="F75" s="15"/>
      <c r="G75" s="26"/>
      <c r="H75" s="27">
        <v>0</v>
      </c>
      <c r="I75" s="27">
        <v>0</v>
      </c>
      <c r="J75" s="27">
        <v>0</v>
      </c>
      <c r="K75" s="27">
        <v>0</v>
      </c>
    </row>
    <row r="76" spans="1:11" ht="15.75" customHeight="1">
      <c r="A76" s="29"/>
      <c r="B76" s="2" t="s">
        <v>7</v>
      </c>
      <c r="C76" s="15"/>
      <c r="D76" s="15"/>
      <c r="E76" s="15"/>
      <c r="F76" s="15"/>
      <c r="G76" s="26"/>
      <c r="H76" s="27">
        <v>0</v>
      </c>
      <c r="I76" s="27">
        <v>0</v>
      </c>
      <c r="J76" s="27">
        <v>0</v>
      </c>
      <c r="K76" s="27">
        <v>0</v>
      </c>
    </row>
    <row r="77" spans="1:11" ht="15.75" customHeight="1">
      <c r="A77" s="29"/>
      <c r="B77" s="2" t="s">
        <v>50</v>
      </c>
      <c r="C77" s="30" t="s">
        <v>34</v>
      </c>
      <c r="D77" s="30" t="s">
        <v>35</v>
      </c>
      <c r="E77" s="30">
        <v>1320080650</v>
      </c>
      <c r="F77" s="30">
        <v>460</v>
      </c>
      <c r="G77" s="26"/>
      <c r="H77" s="27"/>
      <c r="I77" s="27">
        <v>907.08</v>
      </c>
      <c r="J77" s="27">
        <v>907.08</v>
      </c>
      <c r="K77" s="27">
        <f t="shared" si="1"/>
        <v>100</v>
      </c>
    </row>
  </sheetData>
  <sheetProtection/>
  <mergeCells count="15">
    <mergeCell ref="B10:G10"/>
    <mergeCell ref="A6:K6"/>
    <mergeCell ref="I7:I8"/>
    <mergeCell ref="J7:J8"/>
    <mergeCell ref="K7:K8"/>
    <mergeCell ref="H7:H8"/>
    <mergeCell ref="C7:F7"/>
    <mergeCell ref="A3:K3"/>
    <mergeCell ref="A1:K1"/>
    <mergeCell ref="A2:K2"/>
    <mergeCell ref="A4:K4"/>
    <mergeCell ref="A7:A8"/>
    <mergeCell ref="B7:B8"/>
    <mergeCell ref="G7:G8"/>
    <mergeCell ref="A5:K5"/>
  </mergeCells>
  <printOptions/>
  <pageMargins left="0.1968503937007874" right="0.1968503937007874" top="0.3937007874015748" bottom="0.2755905511811024" header="0.15748031496062992" footer="0.15748031496062992"/>
  <pageSetup firstPageNumber="112" useFirstPageNumber="1" horizontalDpi="600" verticalDpi="600" orientation="landscape" paperSize="9" scale="6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2019-03-28T07:47:14Z</cp:lastPrinted>
  <dcterms:created xsi:type="dcterms:W3CDTF">2010-10-05T09:06:00Z</dcterms:created>
  <dcterms:modified xsi:type="dcterms:W3CDTF">2019-03-28T07:47:16Z</dcterms:modified>
  <cp:category/>
  <cp:version/>
  <cp:contentType/>
  <cp:contentStatus/>
</cp:coreProperties>
</file>