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Общее" sheetId="1" r:id="rId1"/>
  </sheets>
  <definedNames>
    <definedName name="Excel_BuiltIn_Database">#REF!</definedName>
    <definedName name="_xlnm.Print_Titles" localSheetId="0">'Общее'!$10:$12</definedName>
  </definedNames>
  <calcPr fullCalcOnLoad="1"/>
</workbook>
</file>

<file path=xl/sharedStrings.xml><?xml version="1.0" encoding="utf-8"?>
<sst xmlns="http://schemas.openxmlformats.org/spreadsheetml/2006/main" count="275" uniqueCount="95">
  <si>
    <t>№ строки</t>
  </si>
  <si>
    <t>Год ввода</t>
  </si>
  <si>
    <t>1</t>
  </si>
  <si>
    <t>краевой бюджет</t>
  </si>
  <si>
    <t>федеральный бюджет</t>
  </si>
  <si>
    <t>Сумма, тыс. рублей</t>
  </si>
  <si>
    <t>Бюджетная классификация</t>
  </si>
  <si>
    <t>ГРБС</t>
  </si>
  <si>
    <t>Р/Пр</t>
  </si>
  <si>
    <t>КЦСР</t>
  </si>
  <si>
    <t>ВР</t>
  </si>
  <si>
    <t>I</t>
  </si>
  <si>
    <t>Администрация города Минусинска</t>
  </si>
  <si>
    <t>005</t>
  </si>
  <si>
    <t>410</t>
  </si>
  <si>
    <t>к решению Минусинского городского Совета депутатов</t>
  </si>
  <si>
    <t>1000000000</t>
  </si>
  <si>
    <t>1004</t>
  </si>
  <si>
    <t>Реформирование и модернизация жилищно-коммунального хозяйства и повышение энергетической эффективности муниципального образования город Минусинск</t>
  </si>
  <si>
    <t>0300000000</t>
  </si>
  <si>
    <t>2.1.</t>
  </si>
  <si>
    <t>приобретение жилых помещений для детей сирот и детей, оставшихся без попечения родителей, из числа детей сирот и детей, оставшихся без попечения родителей</t>
  </si>
  <si>
    <t>бюджет города</t>
  </si>
  <si>
    <t>1.1.</t>
  </si>
  <si>
    <t>0505</t>
  </si>
  <si>
    <t>КАПИТАЛЬНЫЕ ВЛОЖЕНИЯ - ВСЕГО, в том числе</t>
  </si>
  <si>
    <t>Эффективное управление муниципальным имуществом города Минусинска</t>
  </si>
  <si>
    <t>2023 год</t>
  </si>
  <si>
    <t>строительство кольцевого водопровода в г.Минусинске</t>
  </si>
  <si>
    <t>2.2.</t>
  </si>
  <si>
    <t>0310081340</t>
  </si>
  <si>
    <t>Главный распорядитель бюджетных средств, муниципальная программа, непрограммные расходы, объект</t>
  </si>
  <si>
    <t>Приложение 9</t>
  </si>
  <si>
    <t>2024 год</t>
  </si>
  <si>
    <t>031F552431</t>
  </si>
  <si>
    <t>модернизация сетей уличного освещения</t>
  </si>
  <si>
    <t>0320081440</t>
  </si>
  <si>
    <t>0502</t>
  </si>
  <si>
    <t>II</t>
  </si>
  <si>
    <t>Отдел спорта и молодежной политики администрации города Минусинска</t>
  </si>
  <si>
    <t>Физическая культура и спорт в муниципальном образовании город Минусинск</t>
  </si>
  <si>
    <t>0800000000</t>
  </si>
  <si>
    <t>реконструкция стадиона "Электрон"</t>
  </si>
  <si>
    <t>015</t>
  </si>
  <si>
    <t>1102</t>
  </si>
  <si>
    <t>08100S6650</t>
  </si>
  <si>
    <t>460</t>
  </si>
  <si>
    <t>3.1.</t>
  </si>
  <si>
    <t>Фонд содействия реформированию ЖКХ</t>
  </si>
  <si>
    <t>0501</t>
  </si>
  <si>
    <t>05300S4620</t>
  </si>
  <si>
    <t>053F367483</t>
  </si>
  <si>
    <t>053F367484</t>
  </si>
  <si>
    <t>Обеспечение жизнедеятельности территории</t>
  </si>
  <si>
    <t>разработка проектно-сметной документации с получением заключения государственной экспертизы на мероприятие по понижению уровня грунтовых вод</t>
  </si>
  <si>
    <t>0510082570</t>
  </si>
  <si>
    <t>0500000000</t>
  </si>
  <si>
    <t>4.2.</t>
  </si>
  <si>
    <t>Обеспечение транспортной инфраструктуры муниципального образования город Минусинск</t>
  </si>
  <si>
    <t>0400000000</t>
  </si>
  <si>
    <t>0410081230</t>
  </si>
  <si>
    <t>0409</t>
  </si>
  <si>
    <t xml:space="preserve">разработка проектно-сметной документации на строительство, капитальный ремонт и реконструкцию автомобильных дорог и искусственных сооружений, за счет средств дорожного фонда города Минусинска </t>
  </si>
  <si>
    <t>06100S8440</t>
  </si>
  <si>
    <t>0503</t>
  </si>
  <si>
    <t>10100R0820</t>
  </si>
  <si>
    <t>Благоустройство территории муниципального образования город Минусинск</t>
  </si>
  <si>
    <t>реконструкция воздушных линий электропередач и сетей наружного освещения</t>
  </si>
  <si>
    <t>03100S5720</t>
  </si>
  <si>
    <t>05400S4940</t>
  </si>
  <si>
    <t>0605</t>
  </si>
  <si>
    <t>разработка проектно-сметной документации по объекту: "Строительство сетей водоснабжения и водоотведения в микрорайонах города Минусинска"</t>
  </si>
  <si>
    <t>1101</t>
  </si>
  <si>
    <t>0810080680</t>
  </si>
  <si>
    <t>1.2.</t>
  </si>
  <si>
    <t>Разработка проектно-сметной документации на реконструкцию стадиона "Электрон"</t>
  </si>
  <si>
    <t>031F55243F</t>
  </si>
  <si>
    <t>053F36748S</t>
  </si>
  <si>
    <t>Перечень строек и объектов на 2023 год и плановый период 2024-2025 годов</t>
  </si>
  <si>
    <t>2025 год</t>
  </si>
  <si>
    <t>2023/
2025</t>
  </si>
  <si>
    <t>приобретение жилых помещений для переселения граждан, проживающих в жилых домах, признанных в установленном порядке аварийными</t>
  </si>
  <si>
    <t>от 23.12.2022 № 5-23р</t>
  </si>
  <si>
    <t>строительство (реконструкция) объекта размещения отходов</t>
  </si>
  <si>
    <t>0406</t>
  </si>
  <si>
    <t>05100S4970</t>
  </si>
  <si>
    <t>разработка проектно-сметной документации на реконструкцию ГТС инженерной защиты г. Минусинска - подпорная плотина № 2</t>
  </si>
  <si>
    <t>3.2.</t>
  </si>
  <si>
    <t>3.3.</t>
  </si>
  <si>
    <t>4.1.</t>
  </si>
  <si>
    <t>06100S8440/0610081030</t>
  </si>
  <si>
    <t>Фонд развития территорий</t>
  </si>
  <si>
    <t>5.1.</t>
  </si>
  <si>
    <t>08100S6650
0810080710</t>
  </si>
  <si>
    <t>от 21.12.2023 № 16-97р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</si>
</sst>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_-* #,##0.0_р_._-;\-* #,##0.0_р_._-;_-* &quot;-&quot;?_р_._-;_-@_-"/>
    <numFmt numFmtId="179" formatCode="#,##0.0\ _р_."/>
    <numFmt numFmtId="180" formatCode="0.000"/>
    <numFmt numFmtId="181" formatCode="0.0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</numFmts>
  <fonts count="29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2"/>
      <name val="Times New Roman Cyr"/>
      <family val="1"/>
    </font>
    <font>
      <sz val="12"/>
      <name val="Times New Roman CYR"/>
      <family val="0"/>
    </font>
    <font>
      <sz val="14"/>
      <name val="Times New Roman"/>
      <family val="1"/>
    </font>
    <font>
      <b/>
      <sz val="14"/>
      <name val="Times New Roman CYR"/>
      <family val="0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vertical="top"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21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Fill="1" applyAlignment="1">
      <alignment horizontal="right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left" vertical="top" wrapText="1"/>
    </xf>
    <xf numFmtId="172" fontId="20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left" vertical="top" wrapText="1"/>
    </xf>
    <xf numFmtId="172" fontId="20" fillId="0" borderId="0" xfId="0" applyNumberFormat="1" applyFont="1" applyFill="1" applyAlignment="1">
      <alignment horizontal="right" vertical="top" wrapText="1"/>
    </xf>
    <xf numFmtId="0" fontId="18" fillId="0" borderId="0" xfId="0" applyFont="1" applyFill="1" applyAlignment="1">
      <alignment horizontal="left" vertical="top" wrapText="1"/>
    </xf>
    <xf numFmtId="1" fontId="22" fillId="0" borderId="10" xfId="0" applyNumberFormat="1" applyFont="1" applyFill="1" applyBorder="1" applyAlignment="1">
      <alignment horizontal="center" vertical="top" wrapText="1"/>
    </xf>
    <xf numFmtId="172" fontId="18" fillId="0" borderId="0" xfId="0" applyNumberFormat="1" applyFont="1" applyFill="1" applyAlignment="1">
      <alignment vertical="top" wrapText="1"/>
    </xf>
    <xf numFmtId="49" fontId="22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0" fontId="21" fillId="24" borderId="10" xfId="0" applyFont="1" applyFill="1" applyBorder="1" applyAlignment="1">
      <alignment horizontal="center" vertical="top" wrapText="1"/>
    </xf>
    <xf numFmtId="0" fontId="18" fillId="24" borderId="10" xfId="0" applyFont="1" applyFill="1" applyBorder="1" applyAlignment="1">
      <alignment vertical="top" wrapText="1"/>
    </xf>
    <xf numFmtId="49" fontId="18" fillId="24" borderId="10" xfId="0" applyNumberFormat="1" applyFont="1" applyFill="1" applyBorder="1" applyAlignment="1">
      <alignment horizontal="center" vertical="top" wrapText="1"/>
    </xf>
    <xf numFmtId="0" fontId="18" fillId="24" borderId="10" xfId="0" applyFont="1" applyFill="1" applyBorder="1" applyAlignment="1">
      <alignment horizontal="center" vertical="top" wrapText="1"/>
    </xf>
    <xf numFmtId="4" fontId="18" fillId="24" borderId="10" xfId="0" applyNumberFormat="1" applyFont="1" applyFill="1" applyBorder="1" applyAlignment="1">
      <alignment horizontal="center" vertical="top" wrapText="1"/>
    </xf>
    <xf numFmtId="0" fontId="18" fillId="24" borderId="0" xfId="0" applyFont="1" applyFill="1" applyAlignment="1">
      <alignment vertical="top" wrapText="1"/>
    </xf>
    <xf numFmtId="0" fontId="18" fillId="24" borderId="10" xfId="0" applyFont="1" applyFill="1" applyBorder="1" applyAlignment="1">
      <alignment horizontal="center" vertical="top" wrapText="1"/>
    </xf>
    <xf numFmtId="4" fontId="18" fillId="0" borderId="0" xfId="0" applyNumberFormat="1" applyFont="1" applyFill="1" applyAlignment="1">
      <alignment vertical="top" wrapText="1"/>
    </xf>
    <xf numFmtId="0" fontId="18" fillId="0" borderId="10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right" vertical="top"/>
    </xf>
    <xf numFmtId="0" fontId="0" fillId="0" borderId="11" xfId="0" applyFill="1" applyBorder="1" applyAlignment="1">
      <alignment vertical="top"/>
    </xf>
    <xf numFmtId="0" fontId="18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right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3"/>
  <sheetViews>
    <sheetView tabSelected="1" zoomScaleSheetLayoutView="100" workbookViewId="0" topLeftCell="A1">
      <selection activeCell="K114" sqref="K114"/>
    </sheetView>
  </sheetViews>
  <sheetFormatPr defaultColWidth="9.00390625" defaultRowHeight="12.75"/>
  <cols>
    <col min="1" max="1" width="8.125" style="6" customWidth="1"/>
    <col min="2" max="2" width="92.875" style="7" customWidth="1"/>
    <col min="3" max="4" width="8.75390625" style="7" customWidth="1"/>
    <col min="5" max="5" width="13.625" style="7" customWidth="1"/>
    <col min="6" max="6" width="7.625" style="7" customWidth="1"/>
    <col min="7" max="7" width="7.875" style="8" customWidth="1"/>
    <col min="8" max="8" width="15.00390625" style="1" customWidth="1"/>
    <col min="9" max="9" width="14.875" style="1" customWidth="1"/>
    <col min="10" max="10" width="12.75390625" style="1" customWidth="1"/>
    <col min="11" max="11" width="15.125" style="1" customWidth="1"/>
    <col min="12" max="13" width="13.75390625" style="1" customWidth="1"/>
    <col min="14" max="14" width="12.00390625" style="1" customWidth="1"/>
    <col min="15" max="15" width="12.875" style="1" customWidth="1"/>
    <col min="16" max="16" width="12.625" style="1" customWidth="1"/>
    <col min="17" max="16384" width="9.125" style="1" customWidth="1"/>
  </cols>
  <sheetData>
    <row r="1" spans="1:10" ht="18.75">
      <c r="A1" s="43" t="s">
        <v>32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8.75">
      <c r="A2" s="43" t="s">
        <v>15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8.75">
      <c r="A3" s="43" t="s">
        <v>94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18.75">
      <c r="A4" s="43" t="s">
        <v>32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18.75">
      <c r="A5" s="43" t="s">
        <v>15</v>
      </c>
      <c r="B5" s="40"/>
      <c r="C5" s="40"/>
      <c r="D5" s="40"/>
      <c r="E5" s="40"/>
      <c r="F5" s="40"/>
      <c r="G5" s="40"/>
      <c r="H5" s="40"/>
      <c r="I5" s="40"/>
      <c r="J5" s="40"/>
    </row>
    <row r="6" spans="1:10" ht="18.75">
      <c r="A6" s="43" t="s">
        <v>82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15.75">
      <c r="A7" s="39"/>
      <c r="B7" s="40"/>
      <c r="C7" s="40"/>
      <c r="D7" s="40"/>
      <c r="E7" s="40"/>
      <c r="F7" s="40"/>
      <c r="G7" s="40"/>
      <c r="H7" s="40"/>
      <c r="I7" s="40"/>
      <c r="J7" s="40"/>
    </row>
    <row r="8" spans="1:10" ht="24" customHeight="1">
      <c r="A8" s="45" t="s">
        <v>78</v>
      </c>
      <c r="B8" s="45"/>
      <c r="C8" s="45"/>
      <c r="D8" s="45"/>
      <c r="E8" s="45"/>
      <c r="F8" s="45"/>
      <c r="G8" s="45"/>
      <c r="H8" s="45"/>
      <c r="I8" s="45"/>
      <c r="J8" s="45"/>
    </row>
    <row r="9" spans="1:10" ht="15.75">
      <c r="A9" s="37"/>
      <c r="B9" s="38"/>
      <c r="C9" s="38"/>
      <c r="D9" s="38"/>
      <c r="E9" s="38"/>
      <c r="F9" s="38"/>
      <c r="G9" s="38"/>
      <c r="H9" s="38"/>
      <c r="I9" s="38"/>
      <c r="J9" s="38"/>
    </row>
    <row r="10" spans="1:10" s="10" customFormat="1" ht="15.75" customHeight="1">
      <c r="A10" s="41" t="s">
        <v>0</v>
      </c>
      <c r="B10" s="42" t="s">
        <v>31</v>
      </c>
      <c r="C10" s="42" t="s">
        <v>6</v>
      </c>
      <c r="D10" s="42"/>
      <c r="E10" s="42"/>
      <c r="F10" s="42"/>
      <c r="G10" s="42" t="s">
        <v>1</v>
      </c>
      <c r="H10" s="44" t="s">
        <v>5</v>
      </c>
      <c r="I10" s="44"/>
      <c r="J10" s="44"/>
    </row>
    <row r="11" spans="1:10" s="10" customFormat="1" ht="32.25" customHeight="1">
      <c r="A11" s="41"/>
      <c r="B11" s="42"/>
      <c r="C11" s="9" t="s">
        <v>7</v>
      </c>
      <c r="D11" s="9" t="s">
        <v>8</v>
      </c>
      <c r="E11" s="9" t="s">
        <v>9</v>
      </c>
      <c r="F11" s="9" t="s">
        <v>10</v>
      </c>
      <c r="G11" s="42"/>
      <c r="H11" s="2" t="s">
        <v>27</v>
      </c>
      <c r="I11" s="2" t="s">
        <v>33</v>
      </c>
      <c r="J11" s="2" t="s">
        <v>79</v>
      </c>
    </row>
    <row r="12" spans="1:10" ht="15.75">
      <c r="A12" s="11"/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12">
        <v>6</v>
      </c>
      <c r="H12" s="4">
        <v>7</v>
      </c>
      <c r="I12" s="4">
        <v>8</v>
      </c>
      <c r="J12" s="4">
        <v>9</v>
      </c>
    </row>
    <row r="13" spans="1:13" s="15" customFormat="1" ht="15.75">
      <c r="A13" s="11"/>
      <c r="B13" s="36" t="s">
        <v>25</v>
      </c>
      <c r="C13" s="36"/>
      <c r="D13" s="36"/>
      <c r="E13" s="36"/>
      <c r="F13" s="36"/>
      <c r="G13" s="36"/>
      <c r="H13" s="26">
        <f>SUM(H14:H17)</f>
        <v>482497.79</v>
      </c>
      <c r="I13" s="26">
        <f>SUM(I14:I17)</f>
        <v>91952.61</v>
      </c>
      <c r="J13" s="26">
        <f>SUM(J14:J17)</f>
        <v>47783.2</v>
      </c>
      <c r="K13" s="14"/>
      <c r="L13" s="14"/>
      <c r="M13" s="14"/>
    </row>
    <row r="14" spans="1:13" s="15" customFormat="1" ht="15.75">
      <c r="A14" s="11"/>
      <c r="B14" s="3" t="s">
        <v>3</v>
      </c>
      <c r="C14" s="13"/>
      <c r="D14" s="13"/>
      <c r="E14" s="13"/>
      <c r="F14" s="13"/>
      <c r="G14" s="13"/>
      <c r="H14" s="26">
        <f>H19+H104</f>
        <v>456065.51</v>
      </c>
      <c r="I14" s="26">
        <f>I19+I104</f>
        <v>40408</v>
      </c>
      <c r="J14" s="26">
        <f>J19+J104</f>
        <v>44916.18</v>
      </c>
      <c r="K14" s="14"/>
      <c r="L14" s="14"/>
      <c r="M14" s="14"/>
    </row>
    <row r="15" spans="1:13" s="15" customFormat="1" ht="15.75">
      <c r="A15" s="11"/>
      <c r="B15" s="3" t="s">
        <v>48</v>
      </c>
      <c r="C15" s="13"/>
      <c r="D15" s="13"/>
      <c r="E15" s="13"/>
      <c r="F15" s="13"/>
      <c r="G15" s="13"/>
      <c r="H15" s="26">
        <f>H20</f>
        <v>22148.35</v>
      </c>
      <c r="I15" s="26">
        <f>I20</f>
        <v>0</v>
      </c>
      <c r="J15" s="26">
        <f>J20</f>
        <v>0</v>
      </c>
      <c r="K15" s="14"/>
      <c r="L15" s="14"/>
      <c r="M15" s="14"/>
    </row>
    <row r="16" spans="1:13" ht="15.75">
      <c r="A16" s="11"/>
      <c r="B16" s="3" t="s">
        <v>4</v>
      </c>
      <c r="C16" s="16"/>
      <c r="D16" s="16"/>
      <c r="E16" s="16"/>
      <c r="F16" s="16"/>
      <c r="G16" s="13"/>
      <c r="H16" s="26">
        <f aca="true" t="shared" si="0" ref="H16:J17">H21+H105</f>
        <v>1402.29</v>
      </c>
      <c r="I16" s="26">
        <f t="shared" si="0"/>
        <v>7375.2</v>
      </c>
      <c r="J16" s="26">
        <f t="shared" si="0"/>
        <v>2867.02</v>
      </c>
      <c r="K16" s="14"/>
      <c r="L16" s="14"/>
      <c r="M16" s="14"/>
    </row>
    <row r="17" spans="1:13" s="19" customFormat="1" ht="15.75">
      <c r="A17" s="17"/>
      <c r="B17" s="3" t="s">
        <v>22</v>
      </c>
      <c r="C17" s="16"/>
      <c r="D17" s="16"/>
      <c r="E17" s="16"/>
      <c r="F17" s="16"/>
      <c r="G17" s="17"/>
      <c r="H17" s="26">
        <f t="shared" si="0"/>
        <v>2881.64</v>
      </c>
      <c r="I17" s="26">
        <f t="shared" si="0"/>
        <v>44169.41</v>
      </c>
      <c r="J17" s="26">
        <f t="shared" si="0"/>
        <v>0</v>
      </c>
      <c r="K17" s="18"/>
      <c r="L17" s="18"/>
      <c r="M17" s="18"/>
    </row>
    <row r="18" spans="1:13" ht="15.75">
      <c r="A18" s="12" t="s">
        <v>11</v>
      </c>
      <c r="B18" s="13" t="s">
        <v>12</v>
      </c>
      <c r="C18" s="5" t="s">
        <v>13</v>
      </c>
      <c r="D18" s="13"/>
      <c r="E18" s="13"/>
      <c r="F18" s="13"/>
      <c r="G18" s="13"/>
      <c r="H18" s="27">
        <f>SUM(H19:H22)</f>
        <v>434944.11999999994</v>
      </c>
      <c r="I18" s="27">
        <f>SUM(I19:I22)</f>
        <v>91952.61</v>
      </c>
      <c r="J18" s="27">
        <f>SUM(J19:J22)</f>
        <v>47783.2</v>
      </c>
      <c r="K18" s="14"/>
      <c r="L18" s="14"/>
      <c r="M18" s="14"/>
    </row>
    <row r="19" spans="1:13" ht="15.75">
      <c r="A19" s="12"/>
      <c r="B19" s="3" t="s">
        <v>3</v>
      </c>
      <c r="C19" s="13"/>
      <c r="D19" s="13"/>
      <c r="E19" s="13"/>
      <c r="F19" s="13"/>
      <c r="G19" s="13"/>
      <c r="H19" s="27">
        <f>H24+H33+H61+H88+H96</f>
        <v>408557.98</v>
      </c>
      <c r="I19" s="27">
        <f>I24+I33+I61+I88+I96</f>
        <v>40408</v>
      </c>
      <c r="J19" s="27">
        <f>J24+J33+J61+J88+J96</f>
        <v>44916.18</v>
      </c>
      <c r="K19" s="14"/>
      <c r="L19" s="14"/>
      <c r="M19" s="14"/>
    </row>
    <row r="20" spans="1:13" ht="15.75">
      <c r="A20" s="12"/>
      <c r="B20" s="3" t="s">
        <v>48</v>
      </c>
      <c r="C20" s="13"/>
      <c r="D20" s="13"/>
      <c r="E20" s="13"/>
      <c r="F20" s="13"/>
      <c r="G20" s="13"/>
      <c r="H20" s="27">
        <f>H62</f>
        <v>22148.35</v>
      </c>
      <c r="I20" s="27">
        <f>I62</f>
        <v>0</v>
      </c>
      <c r="J20" s="27">
        <f>J62</f>
        <v>0</v>
      </c>
      <c r="K20" s="14"/>
      <c r="L20" s="14"/>
      <c r="M20" s="14"/>
    </row>
    <row r="21" spans="1:13" ht="15.75">
      <c r="A21" s="20"/>
      <c r="B21" s="3" t="s">
        <v>4</v>
      </c>
      <c r="C21" s="16"/>
      <c r="D21" s="16"/>
      <c r="E21" s="16"/>
      <c r="F21" s="16"/>
      <c r="G21" s="13"/>
      <c r="H21" s="27">
        <f>H25+H34+H63+H97</f>
        <v>1402.29</v>
      </c>
      <c r="I21" s="27">
        <f>I25+I34+I63+I97</f>
        <v>7375.2</v>
      </c>
      <c r="J21" s="27">
        <f>J25+J34+J63+J97</f>
        <v>2867.02</v>
      </c>
      <c r="K21" s="21"/>
      <c r="L21" s="21"/>
      <c r="M21" s="21"/>
    </row>
    <row r="22" spans="1:10" ht="15.75">
      <c r="A22" s="20"/>
      <c r="B22" s="3" t="s">
        <v>22</v>
      </c>
      <c r="C22" s="16"/>
      <c r="D22" s="16"/>
      <c r="E22" s="16"/>
      <c r="F22" s="16"/>
      <c r="G22" s="13"/>
      <c r="H22" s="27">
        <f>H26+H35+H64+H55+H90+H98</f>
        <v>2835.5</v>
      </c>
      <c r="I22" s="27">
        <f>I26+I35+I64+I55+I90+I98</f>
        <v>44169.41</v>
      </c>
      <c r="J22" s="27">
        <f>J26+J35+J64+J55+J90+J98</f>
        <v>0</v>
      </c>
    </row>
    <row r="23" spans="1:10" ht="15.75">
      <c r="A23" s="22" t="s">
        <v>2</v>
      </c>
      <c r="B23" s="3" t="s">
        <v>26</v>
      </c>
      <c r="C23" s="3"/>
      <c r="D23" s="3"/>
      <c r="E23" s="5" t="s">
        <v>16</v>
      </c>
      <c r="F23" s="3"/>
      <c r="G23" s="4"/>
      <c r="H23" s="32">
        <f>H27</f>
        <v>50138</v>
      </c>
      <c r="I23" s="32">
        <f>I27</f>
        <v>47783.2</v>
      </c>
      <c r="J23" s="32">
        <f>J27</f>
        <v>47783.2</v>
      </c>
    </row>
    <row r="24" spans="1:10" ht="15.75">
      <c r="A24" s="22"/>
      <c r="B24" s="3" t="s">
        <v>3</v>
      </c>
      <c r="C24" s="3"/>
      <c r="D24" s="3"/>
      <c r="E24" s="5"/>
      <c r="F24" s="3"/>
      <c r="G24" s="4"/>
      <c r="H24" s="32">
        <f>H28+H29</f>
        <v>48735.71</v>
      </c>
      <c r="I24" s="32">
        <f>I28+I29</f>
        <v>40408</v>
      </c>
      <c r="J24" s="32">
        <f>J28+J29</f>
        <v>44916.18</v>
      </c>
    </row>
    <row r="25" spans="1:10" ht="15.75">
      <c r="A25" s="22"/>
      <c r="B25" s="3" t="s">
        <v>4</v>
      </c>
      <c r="C25" s="3"/>
      <c r="D25" s="3"/>
      <c r="E25" s="5"/>
      <c r="F25" s="3"/>
      <c r="G25" s="4"/>
      <c r="H25" s="32">
        <f aca="true" t="shared" si="1" ref="H25:J26">H30</f>
        <v>1402.29</v>
      </c>
      <c r="I25" s="32">
        <f t="shared" si="1"/>
        <v>7375.2</v>
      </c>
      <c r="J25" s="32">
        <f t="shared" si="1"/>
        <v>2867.02</v>
      </c>
    </row>
    <row r="26" spans="1:10" ht="15.75">
      <c r="A26" s="22"/>
      <c r="B26" s="3" t="s">
        <v>22</v>
      </c>
      <c r="C26" s="3"/>
      <c r="D26" s="3"/>
      <c r="E26" s="5"/>
      <c r="F26" s="3"/>
      <c r="G26" s="4"/>
      <c r="H26" s="32">
        <f t="shared" si="1"/>
        <v>0</v>
      </c>
      <c r="I26" s="32">
        <f t="shared" si="1"/>
        <v>0</v>
      </c>
      <c r="J26" s="32">
        <f t="shared" si="1"/>
        <v>0</v>
      </c>
    </row>
    <row r="27" spans="1:10" ht="31.5">
      <c r="A27" s="11" t="s">
        <v>23</v>
      </c>
      <c r="B27" s="16" t="s">
        <v>21</v>
      </c>
      <c r="C27" s="5"/>
      <c r="D27" s="5"/>
      <c r="E27" s="16"/>
      <c r="F27" s="5"/>
      <c r="G27" s="12" t="s">
        <v>80</v>
      </c>
      <c r="H27" s="32">
        <f>H28+H29+H30</f>
        <v>50138</v>
      </c>
      <c r="I27" s="32">
        <f>I28+I29+I30</f>
        <v>47783.2</v>
      </c>
      <c r="J27" s="32">
        <f>J28+J29+J30</f>
        <v>47783.2</v>
      </c>
    </row>
    <row r="28" spans="1:10" ht="15" customHeight="1">
      <c r="A28" s="11"/>
      <c r="B28" s="3" t="s">
        <v>3</v>
      </c>
      <c r="C28" s="5" t="s">
        <v>13</v>
      </c>
      <c r="D28" s="5" t="s">
        <v>17</v>
      </c>
      <c r="E28" s="12">
        <v>1010075870</v>
      </c>
      <c r="F28" s="5" t="s">
        <v>14</v>
      </c>
      <c r="G28" s="12"/>
      <c r="H28" s="32">
        <v>48162.94</v>
      </c>
      <c r="I28" s="32">
        <v>37395.6</v>
      </c>
      <c r="J28" s="32">
        <v>43628.1</v>
      </c>
    </row>
    <row r="29" spans="1:10" ht="15" customHeight="1">
      <c r="A29" s="11"/>
      <c r="B29" s="3" t="s">
        <v>3</v>
      </c>
      <c r="C29" s="5" t="s">
        <v>13</v>
      </c>
      <c r="D29" s="5" t="s">
        <v>17</v>
      </c>
      <c r="E29" s="12" t="s">
        <v>65</v>
      </c>
      <c r="F29" s="5" t="s">
        <v>14</v>
      </c>
      <c r="G29" s="12"/>
      <c r="H29" s="32">
        <v>572.77</v>
      </c>
      <c r="I29" s="32">
        <v>3012.4</v>
      </c>
      <c r="J29" s="32">
        <v>1288.08</v>
      </c>
    </row>
    <row r="30" spans="1:10" ht="16.5" customHeight="1">
      <c r="A30" s="11"/>
      <c r="B30" s="3" t="s">
        <v>4</v>
      </c>
      <c r="C30" s="5" t="s">
        <v>13</v>
      </c>
      <c r="D30" s="5" t="s">
        <v>17</v>
      </c>
      <c r="E30" s="12" t="s">
        <v>65</v>
      </c>
      <c r="F30" s="5" t="s">
        <v>14</v>
      </c>
      <c r="G30" s="23"/>
      <c r="H30" s="32">
        <v>1402.29</v>
      </c>
      <c r="I30" s="32">
        <v>7375.2</v>
      </c>
      <c r="J30" s="32">
        <v>2867.02</v>
      </c>
    </row>
    <row r="31" spans="1:10" ht="15.75">
      <c r="A31" s="11"/>
      <c r="B31" s="3" t="s">
        <v>22</v>
      </c>
      <c r="C31" s="5"/>
      <c r="D31" s="5"/>
      <c r="E31" s="16"/>
      <c r="F31" s="5"/>
      <c r="G31" s="23"/>
      <c r="H31" s="32">
        <v>0</v>
      </c>
      <c r="I31" s="32">
        <v>0</v>
      </c>
      <c r="J31" s="32">
        <v>0</v>
      </c>
    </row>
    <row r="32" spans="1:10" ht="31.5">
      <c r="A32" s="11">
        <v>2</v>
      </c>
      <c r="B32" s="3" t="s">
        <v>18</v>
      </c>
      <c r="C32" s="5"/>
      <c r="D32" s="5"/>
      <c r="E32" s="5" t="s">
        <v>19</v>
      </c>
      <c r="F32" s="5"/>
      <c r="G32" s="23"/>
      <c r="H32" s="32">
        <f>H33+H34+H35</f>
        <v>28718.32</v>
      </c>
      <c r="I32" s="32">
        <f>I33+I34+I35</f>
        <v>0</v>
      </c>
      <c r="J32" s="32">
        <f>J33+J34+J35</f>
        <v>0</v>
      </c>
    </row>
    <row r="33" spans="1:10" ht="15.75">
      <c r="A33" s="11"/>
      <c r="B33" s="3" t="s">
        <v>3</v>
      </c>
      <c r="C33" s="5"/>
      <c r="D33" s="5"/>
      <c r="E33" s="16"/>
      <c r="F33" s="5"/>
      <c r="G33" s="23"/>
      <c r="H33" s="26">
        <f>H37+H49+H41</f>
        <v>28431.14</v>
      </c>
      <c r="I33" s="32">
        <f>I37</f>
        <v>0</v>
      </c>
      <c r="J33" s="32">
        <f>J37</f>
        <v>0</v>
      </c>
    </row>
    <row r="34" spans="1:10" ht="15.75">
      <c r="A34" s="11"/>
      <c r="B34" s="3" t="s">
        <v>4</v>
      </c>
      <c r="C34" s="5"/>
      <c r="D34" s="5"/>
      <c r="E34" s="16"/>
      <c r="F34" s="5"/>
      <c r="G34" s="23"/>
      <c r="H34" s="26">
        <f>H38+H42</f>
        <v>0</v>
      </c>
      <c r="I34" s="32">
        <f>I38</f>
        <v>0</v>
      </c>
      <c r="J34" s="32">
        <f>J38</f>
        <v>0</v>
      </c>
    </row>
    <row r="35" spans="1:10" ht="15.75">
      <c r="A35" s="11"/>
      <c r="B35" s="3" t="s">
        <v>22</v>
      </c>
      <c r="C35" s="5"/>
      <c r="D35" s="5"/>
      <c r="E35" s="16"/>
      <c r="F35" s="5"/>
      <c r="G35" s="23"/>
      <c r="H35" s="26">
        <f>H39+H40+H47+H51+H43</f>
        <v>287.18</v>
      </c>
      <c r="I35" s="32">
        <f>I39+I40+I47</f>
        <v>0</v>
      </c>
      <c r="J35" s="32">
        <f>J39+J40+J47</f>
        <v>0</v>
      </c>
    </row>
    <row r="36" spans="1:10" ht="15.75" hidden="1">
      <c r="A36" s="11" t="s">
        <v>20</v>
      </c>
      <c r="B36" s="24" t="s">
        <v>28</v>
      </c>
      <c r="C36" s="5"/>
      <c r="D36" s="5"/>
      <c r="E36" s="5"/>
      <c r="F36" s="5"/>
      <c r="G36" s="12">
        <v>2022</v>
      </c>
      <c r="H36" s="32">
        <f>H37+H38+H39+H40+H41+H42+H43</f>
        <v>0</v>
      </c>
      <c r="I36" s="32">
        <f>I37+I38+I39+I40+I41+I42+I43</f>
        <v>0</v>
      </c>
      <c r="J36" s="32">
        <f>J37+J38+J39+J40+J41+J42+J43</f>
        <v>0</v>
      </c>
    </row>
    <row r="37" spans="1:10" ht="17.25" customHeight="1" hidden="1">
      <c r="A37" s="11"/>
      <c r="B37" s="3" t="s">
        <v>3</v>
      </c>
      <c r="C37" s="5" t="s">
        <v>13</v>
      </c>
      <c r="D37" s="5" t="s">
        <v>24</v>
      </c>
      <c r="E37" s="5" t="s">
        <v>34</v>
      </c>
      <c r="F37" s="5" t="s">
        <v>14</v>
      </c>
      <c r="G37" s="23"/>
      <c r="H37" s="32"/>
      <c r="I37" s="32">
        <v>0</v>
      </c>
      <c r="J37" s="32">
        <v>0</v>
      </c>
    </row>
    <row r="38" spans="1:10" ht="15.75" hidden="1">
      <c r="A38" s="11"/>
      <c r="B38" s="3" t="s">
        <v>4</v>
      </c>
      <c r="C38" s="5" t="s">
        <v>13</v>
      </c>
      <c r="D38" s="5" t="s">
        <v>24</v>
      </c>
      <c r="E38" s="5" t="s">
        <v>34</v>
      </c>
      <c r="F38" s="5" t="s">
        <v>14</v>
      </c>
      <c r="G38" s="23"/>
      <c r="H38" s="32"/>
      <c r="I38" s="32">
        <v>0</v>
      </c>
      <c r="J38" s="32">
        <v>0</v>
      </c>
    </row>
    <row r="39" spans="1:10" ht="15.75" customHeight="1" hidden="1">
      <c r="A39" s="11"/>
      <c r="B39" s="3" t="s">
        <v>22</v>
      </c>
      <c r="C39" s="5" t="s">
        <v>13</v>
      </c>
      <c r="D39" s="5" t="s">
        <v>24</v>
      </c>
      <c r="E39" s="5" t="s">
        <v>34</v>
      </c>
      <c r="F39" s="5" t="s">
        <v>14</v>
      </c>
      <c r="G39" s="23"/>
      <c r="H39" s="32"/>
      <c r="I39" s="32">
        <v>0</v>
      </c>
      <c r="J39" s="32">
        <v>0</v>
      </c>
    </row>
    <row r="40" spans="1:10" ht="15.75" customHeight="1" hidden="1">
      <c r="A40" s="11"/>
      <c r="B40" s="3" t="s">
        <v>22</v>
      </c>
      <c r="C40" s="5" t="s">
        <v>13</v>
      </c>
      <c r="D40" s="5" t="s">
        <v>24</v>
      </c>
      <c r="E40" s="5" t="s">
        <v>30</v>
      </c>
      <c r="F40" s="5" t="s">
        <v>14</v>
      </c>
      <c r="G40" s="23"/>
      <c r="H40" s="32"/>
      <c r="I40" s="32">
        <v>0</v>
      </c>
      <c r="J40" s="32">
        <v>0</v>
      </c>
    </row>
    <row r="41" spans="1:10" ht="15.75" customHeight="1" hidden="1">
      <c r="A41" s="11"/>
      <c r="B41" s="3" t="s">
        <v>3</v>
      </c>
      <c r="C41" s="5" t="s">
        <v>13</v>
      </c>
      <c r="D41" s="5" t="s">
        <v>24</v>
      </c>
      <c r="E41" s="5" t="s">
        <v>76</v>
      </c>
      <c r="F41" s="5" t="s">
        <v>14</v>
      </c>
      <c r="G41" s="23"/>
      <c r="H41" s="32"/>
      <c r="I41" s="32">
        <v>0</v>
      </c>
      <c r="J41" s="32">
        <v>0</v>
      </c>
    </row>
    <row r="42" spans="1:10" ht="15.75" customHeight="1" hidden="1">
      <c r="A42" s="11"/>
      <c r="B42" s="3" t="s">
        <v>4</v>
      </c>
      <c r="C42" s="5" t="s">
        <v>13</v>
      </c>
      <c r="D42" s="5" t="s">
        <v>24</v>
      </c>
      <c r="E42" s="5" t="s">
        <v>76</v>
      </c>
      <c r="F42" s="5" t="s">
        <v>14</v>
      </c>
      <c r="G42" s="23"/>
      <c r="H42" s="32"/>
      <c r="I42" s="32">
        <v>0</v>
      </c>
      <c r="J42" s="32">
        <v>0</v>
      </c>
    </row>
    <row r="43" spans="1:10" ht="15.75" customHeight="1" hidden="1">
      <c r="A43" s="11"/>
      <c r="B43" s="3" t="s">
        <v>22</v>
      </c>
      <c r="C43" s="5" t="s">
        <v>13</v>
      </c>
      <c r="D43" s="5" t="s">
        <v>24</v>
      </c>
      <c r="E43" s="5" t="s">
        <v>76</v>
      </c>
      <c r="F43" s="5" t="s">
        <v>14</v>
      </c>
      <c r="G43" s="23"/>
      <c r="H43" s="32"/>
      <c r="I43" s="32">
        <v>0</v>
      </c>
      <c r="J43" s="32">
        <v>0</v>
      </c>
    </row>
    <row r="44" spans="1:10" ht="15.75" customHeight="1" hidden="1">
      <c r="A44" s="11" t="s">
        <v>29</v>
      </c>
      <c r="B44" s="3" t="s">
        <v>35</v>
      </c>
      <c r="C44" s="5"/>
      <c r="D44" s="5"/>
      <c r="E44" s="5"/>
      <c r="F44" s="5"/>
      <c r="G44" s="23"/>
      <c r="H44" s="32">
        <f>H45+H46+H47</f>
        <v>0</v>
      </c>
      <c r="I44" s="32">
        <f>I45+I46+I47</f>
        <v>0</v>
      </c>
      <c r="J44" s="32">
        <f>J45+J46+J47</f>
        <v>0</v>
      </c>
    </row>
    <row r="45" spans="1:10" ht="15.75" customHeight="1" hidden="1">
      <c r="A45" s="11"/>
      <c r="B45" s="3" t="s">
        <v>3</v>
      </c>
      <c r="C45" s="5"/>
      <c r="D45" s="5"/>
      <c r="E45" s="5"/>
      <c r="F45" s="5"/>
      <c r="G45" s="23"/>
      <c r="H45" s="32"/>
      <c r="I45" s="32"/>
      <c r="J45" s="32"/>
    </row>
    <row r="46" spans="1:10" ht="15.75" customHeight="1" hidden="1">
      <c r="A46" s="11"/>
      <c r="B46" s="3" t="s">
        <v>4</v>
      </c>
      <c r="C46" s="5"/>
      <c r="D46" s="5"/>
      <c r="E46" s="5"/>
      <c r="F46" s="5"/>
      <c r="G46" s="23"/>
      <c r="H46" s="32"/>
      <c r="I46" s="32"/>
      <c r="J46" s="32"/>
    </row>
    <row r="47" spans="1:10" ht="15.75" customHeight="1" hidden="1">
      <c r="A47" s="11"/>
      <c r="B47" s="3" t="s">
        <v>22</v>
      </c>
      <c r="C47" s="5" t="s">
        <v>13</v>
      </c>
      <c r="D47" s="5" t="s">
        <v>37</v>
      </c>
      <c r="E47" s="5" t="s">
        <v>36</v>
      </c>
      <c r="F47" s="5" t="s">
        <v>14</v>
      </c>
      <c r="G47" s="23"/>
      <c r="H47" s="32"/>
      <c r="I47" s="32">
        <v>0</v>
      </c>
      <c r="J47" s="32">
        <v>0</v>
      </c>
    </row>
    <row r="48" spans="1:10" ht="31.5">
      <c r="A48" s="11" t="s">
        <v>20</v>
      </c>
      <c r="B48" s="3" t="s">
        <v>71</v>
      </c>
      <c r="C48" s="5"/>
      <c r="D48" s="5"/>
      <c r="E48" s="5"/>
      <c r="F48" s="5"/>
      <c r="G48" s="23"/>
      <c r="H48" s="32">
        <f>H49+H50+H51</f>
        <v>28718.32</v>
      </c>
      <c r="I48" s="32">
        <f>I49+I50+I51</f>
        <v>0</v>
      </c>
      <c r="J48" s="32">
        <f>J49+J50+J51</f>
        <v>0</v>
      </c>
    </row>
    <row r="49" spans="1:10" ht="15.75" customHeight="1">
      <c r="A49" s="11"/>
      <c r="B49" s="3" t="s">
        <v>3</v>
      </c>
      <c r="C49" s="5" t="s">
        <v>13</v>
      </c>
      <c r="D49" s="5" t="s">
        <v>24</v>
      </c>
      <c r="E49" s="5" t="s">
        <v>68</v>
      </c>
      <c r="F49" s="5" t="s">
        <v>14</v>
      </c>
      <c r="G49" s="23"/>
      <c r="H49" s="26">
        <v>28431.14</v>
      </c>
      <c r="I49" s="32">
        <v>0</v>
      </c>
      <c r="J49" s="32">
        <v>0</v>
      </c>
    </row>
    <row r="50" spans="1:10" ht="15.75" customHeight="1">
      <c r="A50" s="11"/>
      <c r="B50" s="3" t="s">
        <v>4</v>
      </c>
      <c r="C50" s="5"/>
      <c r="D50" s="5"/>
      <c r="E50" s="5"/>
      <c r="F50" s="5"/>
      <c r="G50" s="23"/>
      <c r="H50" s="26"/>
      <c r="I50" s="32"/>
      <c r="J50" s="32"/>
    </row>
    <row r="51" spans="1:10" ht="15.75" customHeight="1">
      <c r="A51" s="11"/>
      <c r="B51" s="3" t="s">
        <v>22</v>
      </c>
      <c r="C51" s="5" t="s">
        <v>13</v>
      </c>
      <c r="D51" s="5" t="s">
        <v>24</v>
      </c>
      <c r="E51" s="5" t="s">
        <v>68</v>
      </c>
      <c r="F51" s="5" t="s">
        <v>14</v>
      </c>
      <c r="G51" s="23"/>
      <c r="H51" s="26">
        <v>287.18</v>
      </c>
      <c r="I51" s="32">
        <v>0</v>
      </c>
      <c r="J51" s="32">
        <v>0</v>
      </c>
    </row>
    <row r="52" spans="1:10" ht="15.75" customHeight="1" hidden="1">
      <c r="A52" s="11">
        <v>3</v>
      </c>
      <c r="B52" s="3" t="s">
        <v>58</v>
      </c>
      <c r="C52" s="5"/>
      <c r="D52" s="5"/>
      <c r="E52" s="5" t="s">
        <v>59</v>
      </c>
      <c r="F52" s="5"/>
      <c r="G52" s="23"/>
      <c r="H52" s="26">
        <f>H53+H54+H55</f>
        <v>0</v>
      </c>
      <c r="I52" s="32">
        <f>I53+I54+I55</f>
        <v>0</v>
      </c>
      <c r="J52" s="32">
        <f>J53+J54+J55</f>
        <v>0</v>
      </c>
    </row>
    <row r="53" spans="1:10" ht="15.75" customHeight="1" hidden="1">
      <c r="A53" s="11"/>
      <c r="B53" s="3" t="s">
        <v>3</v>
      </c>
      <c r="C53" s="5"/>
      <c r="D53" s="5"/>
      <c r="E53" s="5"/>
      <c r="F53" s="5"/>
      <c r="G53" s="23"/>
      <c r="H53" s="26">
        <f aca="true" t="shared" si="2" ref="H53:J55">H57</f>
        <v>0</v>
      </c>
      <c r="I53" s="32">
        <f t="shared" si="2"/>
        <v>0</v>
      </c>
      <c r="J53" s="32">
        <f t="shared" si="2"/>
        <v>0</v>
      </c>
    </row>
    <row r="54" spans="1:10" ht="15.75" customHeight="1" hidden="1">
      <c r="A54" s="11"/>
      <c r="B54" s="3" t="s">
        <v>4</v>
      </c>
      <c r="C54" s="5"/>
      <c r="D54" s="5"/>
      <c r="E54" s="5"/>
      <c r="F54" s="5"/>
      <c r="G54" s="23"/>
      <c r="H54" s="26">
        <f t="shared" si="2"/>
        <v>0</v>
      </c>
      <c r="I54" s="32">
        <f t="shared" si="2"/>
        <v>0</v>
      </c>
      <c r="J54" s="32">
        <f t="shared" si="2"/>
        <v>0</v>
      </c>
    </row>
    <row r="55" spans="1:10" ht="15.75" customHeight="1" hidden="1">
      <c r="A55" s="11"/>
      <c r="B55" s="3" t="s">
        <v>22</v>
      </c>
      <c r="C55" s="5"/>
      <c r="D55" s="5"/>
      <c r="E55" s="5"/>
      <c r="F55" s="5"/>
      <c r="G55" s="23"/>
      <c r="H55" s="26">
        <f t="shared" si="2"/>
        <v>0</v>
      </c>
      <c r="I55" s="32">
        <f t="shared" si="2"/>
        <v>0</v>
      </c>
      <c r="J55" s="32">
        <f t="shared" si="2"/>
        <v>0</v>
      </c>
    </row>
    <row r="56" spans="1:10" ht="46.5" customHeight="1" hidden="1">
      <c r="A56" s="11" t="s">
        <v>47</v>
      </c>
      <c r="B56" s="3" t="s">
        <v>62</v>
      </c>
      <c r="C56" s="5"/>
      <c r="D56" s="5"/>
      <c r="E56" s="5"/>
      <c r="F56" s="5"/>
      <c r="G56" s="23"/>
      <c r="H56" s="26">
        <f>H57+H58+H59</f>
        <v>0</v>
      </c>
      <c r="I56" s="32">
        <f>I57+I58+I59</f>
        <v>0</v>
      </c>
      <c r="J56" s="32">
        <f>J57+J58+J59</f>
        <v>0</v>
      </c>
    </row>
    <row r="57" spans="1:10" ht="15.75" customHeight="1" hidden="1">
      <c r="A57" s="11"/>
      <c r="B57" s="3" t="s">
        <v>3</v>
      </c>
      <c r="C57" s="5"/>
      <c r="D57" s="5"/>
      <c r="E57" s="5"/>
      <c r="F57" s="5"/>
      <c r="G57" s="23"/>
      <c r="H57" s="26"/>
      <c r="I57" s="32"/>
      <c r="J57" s="32"/>
    </row>
    <row r="58" spans="1:10" ht="15.75" customHeight="1" hidden="1">
      <c r="A58" s="11"/>
      <c r="B58" s="3" t="s">
        <v>4</v>
      </c>
      <c r="C58" s="5"/>
      <c r="D58" s="5"/>
      <c r="E58" s="5"/>
      <c r="F58" s="5"/>
      <c r="G58" s="23"/>
      <c r="H58" s="26"/>
      <c r="I58" s="32"/>
      <c r="J58" s="32"/>
    </row>
    <row r="59" spans="1:10" ht="15.75" customHeight="1" hidden="1">
      <c r="A59" s="11"/>
      <c r="B59" s="3" t="s">
        <v>22</v>
      </c>
      <c r="C59" s="5" t="s">
        <v>13</v>
      </c>
      <c r="D59" s="5" t="s">
        <v>61</v>
      </c>
      <c r="E59" s="5" t="s">
        <v>60</v>
      </c>
      <c r="F59" s="5" t="s">
        <v>14</v>
      </c>
      <c r="G59" s="23"/>
      <c r="H59" s="26"/>
      <c r="I59" s="32">
        <v>0</v>
      </c>
      <c r="J59" s="32">
        <v>0</v>
      </c>
    </row>
    <row r="60" spans="1:10" ht="15.75" customHeight="1">
      <c r="A60" s="11">
        <v>3</v>
      </c>
      <c r="B60" s="3" t="s">
        <v>53</v>
      </c>
      <c r="C60" s="5"/>
      <c r="D60" s="5"/>
      <c r="E60" s="5" t="s">
        <v>56</v>
      </c>
      <c r="F60" s="5"/>
      <c r="G60" s="23"/>
      <c r="H60" s="26">
        <f>H61+H62+H63+H64</f>
        <v>111413.12000000001</v>
      </c>
      <c r="I60" s="32">
        <f>I61+I62+I63+I64</f>
        <v>0</v>
      </c>
      <c r="J60" s="32">
        <f>J61+J62+J63+J64</f>
        <v>0</v>
      </c>
    </row>
    <row r="61" spans="1:10" ht="15.75" customHeight="1">
      <c r="A61" s="11"/>
      <c r="B61" s="3" t="s">
        <v>3</v>
      </c>
      <c r="C61" s="5"/>
      <c r="D61" s="5"/>
      <c r="E61" s="5"/>
      <c r="F61" s="5"/>
      <c r="G61" s="23"/>
      <c r="H61" s="26">
        <f>H69+H72+H76+H80+H84+H67</f>
        <v>88156.22</v>
      </c>
      <c r="I61" s="32">
        <f>I69+I72+I76+I80+I84+I67</f>
        <v>0</v>
      </c>
      <c r="J61" s="32">
        <f>J69+J72+J76+J80+J84+J67</f>
        <v>0</v>
      </c>
    </row>
    <row r="62" spans="1:10" ht="15.75" customHeight="1">
      <c r="A62" s="11"/>
      <c r="B62" s="3" t="s">
        <v>48</v>
      </c>
      <c r="C62" s="5"/>
      <c r="D62" s="5"/>
      <c r="E62" s="5"/>
      <c r="F62" s="5"/>
      <c r="G62" s="23"/>
      <c r="H62" s="26">
        <f>H66</f>
        <v>22148.35</v>
      </c>
      <c r="I62" s="32">
        <f>I66</f>
        <v>0</v>
      </c>
      <c r="J62" s="32">
        <f>J66</f>
        <v>0</v>
      </c>
    </row>
    <row r="63" spans="1:10" ht="15.75" customHeight="1">
      <c r="A63" s="11"/>
      <c r="B63" s="3" t="s">
        <v>4</v>
      </c>
      <c r="C63" s="5"/>
      <c r="D63" s="5"/>
      <c r="E63" s="5"/>
      <c r="F63" s="5"/>
      <c r="G63" s="23"/>
      <c r="H63" s="26">
        <f>H73</f>
        <v>0</v>
      </c>
      <c r="I63" s="26">
        <f>I73</f>
        <v>0</v>
      </c>
      <c r="J63" s="26">
        <f>J73</f>
        <v>0</v>
      </c>
    </row>
    <row r="64" spans="1:10" ht="15.75" customHeight="1">
      <c r="A64" s="11"/>
      <c r="B64" s="3" t="s">
        <v>22</v>
      </c>
      <c r="C64" s="5"/>
      <c r="D64" s="5"/>
      <c r="E64" s="5"/>
      <c r="F64" s="5"/>
      <c r="G64" s="23"/>
      <c r="H64" s="26">
        <f>H74+H78+H82+H70+H71+H86+H68</f>
        <v>1108.55</v>
      </c>
      <c r="I64" s="26">
        <f>I74+I78+I82</f>
        <v>0</v>
      </c>
      <c r="J64" s="26">
        <f>J74+J78+J82</f>
        <v>0</v>
      </c>
    </row>
    <row r="65" spans="1:10" ht="31.5" customHeight="1">
      <c r="A65" s="11" t="s">
        <v>47</v>
      </c>
      <c r="B65" s="3" t="s">
        <v>81</v>
      </c>
      <c r="C65" s="5"/>
      <c r="D65" s="5"/>
      <c r="E65" s="5"/>
      <c r="F65" s="5"/>
      <c r="G65" s="12">
        <v>2023</v>
      </c>
      <c r="H65" s="26">
        <f>SUM(H66:H74)</f>
        <v>86727.68000000001</v>
      </c>
      <c r="I65" s="26">
        <f>SUM(I69:I74)</f>
        <v>0</v>
      </c>
      <c r="J65" s="26">
        <f>SUM(J69:J74)</f>
        <v>0</v>
      </c>
    </row>
    <row r="66" spans="1:10" ht="15.75">
      <c r="A66" s="11"/>
      <c r="B66" s="3" t="s">
        <v>91</v>
      </c>
      <c r="C66" s="5" t="s">
        <v>13</v>
      </c>
      <c r="D66" s="5" t="s">
        <v>49</v>
      </c>
      <c r="E66" s="5" t="s">
        <v>51</v>
      </c>
      <c r="F66" s="5" t="s">
        <v>14</v>
      </c>
      <c r="G66" s="12"/>
      <c r="H66" s="26">
        <f>7000+15148.35</f>
        <v>22148.35</v>
      </c>
      <c r="I66" s="26">
        <v>0</v>
      </c>
      <c r="J66" s="26">
        <v>0</v>
      </c>
    </row>
    <row r="67" spans="1:10" ht="15.75">
      <c r="A67" s="11"/>
      <c r="B67" s="3" t="s">
        <v>3</v>
      </c>
      <c r="C67" s="5" t="s">
        <v>13</v>
      </c>
      <c r="D67" s="5" t="s">
        <v>49</v>
      </c>
      <c r="E67" s="5" t="s">
        <v>52</v>
      </c>
      <c r="F67" s="5" t="s">
        <v>14</v>
      </c>
      <c r="G67" s="12"/>
      <c r="H67" s="26">
        <v>7856.84</v>
      </c>
      <c r="I67" s="26">
        <v>0</v>
      </c>
      <c r="J67" s="26">
        <v>0</v>
      </c>
    </row>
    <row r="68" spans="1:10" ht="15.75">
      <c r="A68" s="11"/>
      <c r="B68" s="3" t="s">
        <v>22</v>
      </c>
      <c r="C68" s="5" t="s">
        <v>13</v>
      </c>
      <c r="D68" s="5" t="s">
        <v>49</v>
      </c>
      <c r="E68" s="5" t="s">
        <v>77</v>
      </c>
      <c r="F68" s="5" t="s">
        <v>14</v>
      </c>
      <c r="G68" s="12"/>
      <c r="H68" s="26">
        <v>303.08</v>
      </c>
      <c r="I68" s="26">
        <v>0</v>
      </c>
      <c r="J68" s="26">
        <v>0</v>
      </c>
    </row>
    <row r="69" spans="1:10" ht="15.75" customHeight="1">
      <c r="A69" s="11"/>
      <c r="B69" s="3" t="s">
        <v>3</v>
      </c>
      <c r="C69" s="5" t="s">
        <v>13</v>
      </c>
      <c r="D69" s="5" t="s">
        <v>49</v>
      </c>
      <c r="E69" s="5" t="s">
        <v>50</v>
      </c>
      <c r="F69" s="5" t="s">
        <v>14</v>
      </c>
      <c r="G69" s="23"/>
      <c r="H69" s="26">
        <v>55860.8</v>
      </c>
      <c r="I69" s="26">
        <v>0</v>
      </c>
      <c r="J69" s="26">
        <v>0</v>
      </c>
    </row>
    <row r="70" spans="1:10" ht="15.75" customHeight="1">
      <c r="A70" s="11"/>
      <c r="B70" s="3" t="s">
        <v>22</v>
      </c>
      <c r="C70" s="5" t="s">
        <v>13</v>
      </c>
      <c r="D70" s="5" t="s">
        <v>49</v>
      </c>
      <c r="E70" s="5" t="s">
        <v>50</v>
      </c>
      <c r="F70" s="5" t="s">
        <v>14</v>
      </c>
      <c r="G70" s="23"/>
      <c r="H70" s="26">
        <v>558.61</v>
      </c>
      <c r="I70" s="26">
        <v>0</v>
      </c>
      <c r="J70" s="26">
        <v>0</v>
      </c>
    </row>
    <row r="71" spans="1:10" ht="15.75" customHeight="1" hidden="1">
      <c r="A71" s="11"/>
      <c r="B71" s="3" t="s">
        <v>22</v>
      </c>
      <c r="C71" s="5" t="s">
        <v>13</v>
      </c>
      <c r="D71" s="5" t="s">
        <v>49</v>
      </c>
      <c r="E71" s="5" t="s">
        <v>77</v>
      </c>
      <c r="F71" s="5" t="s">
        <v>14</v>
      </c>
      <c r="G71" s="23"/>
      <c r="H71" s="26"/>
      <c r="I71" s="26">
        <v>0</v>
      </c>
      <c r="J71" s="26">
        <v>0</v>
      </c>
    </row>
    <row r="72" spans="1:10" ht="15.75" customHeight="1" hidden="1">
      <c r="A72" s="11"/>
      <c r="B72" s="3" t="s">
        <v>3</v>
      </c>
      <c r="C72" s="5" t="s">
        <v>13</v>
      </c>
      <c r="D72" s="5" t="s">
        <v>49</v>
      </c>
      <c r="E72" s="5" t="s">
        <v>52</v>
      </c>
      <c r="F72" s="5" t="s">
        <v>14</v>
      </c>
      <c r="G72" s="23"/>
      <c r="H72" s="26"/>
      <c r="I72" s="26">
        <v>0</v>
      </c>
      <c r="J72" s="26">
        <v>0</v>
      </c>
    </row>
    <row r="73" spans="1:10" ht="15.75" customHeight="1" hidden="1">
      <c r="A73" s="11"/>
      <c r="B73" s="3" t="s">
        <v>4</v>
      </c>
      <c r="C73" s="5"/>
      <c r="D73" s="5"/>
      <c r="E73" s="5"/>
      <c r="F73" s="5"/>
      <c r="G73" s="23"/>
      <c r="H73" s="26"/>
      <c r="I73" s="26"/>
      <c r="J73" s="26"/>
    </row>
    <row r="74" spans="1:10" ht="15.75" customHeight="1" hidden="1">
      <c r="A74" s="11"/>
      <c r="B74" s="3" t="s">
        <v>22</v>
      </c>
      <c r="C74" s="5"/>
      <c r="D74" s="5"/>
      <c r="E74" s="5"/>
      <c r="F74" s="5"/>
      <c r="G74" s="23"/>
      <c r="H74" s="26"/>
      <c r="I74" s="26"/>
      <c r="J74" s="26"/>
    </row>
    <row r="75" spans="1:10" ht="32.25" customHeight="1" hidden="1">
      <c r="A75" s="11" t="s">
        <v>57</v>
      </c>
      <c r="B75" s="3" t="s">
        <v>54</v>
      </c>
      <c r="C75" s="5"/>
      <c r="D75" s="5"/>
      <c r="E75" s="5"/>
      <c r="F75" s="4"/>
      <c r="G75" s="4"/>
      <c r="H75" s="26">
        <f>H76+H77+H78</f>
        <v>0</v>
      </c>
      <c r="I75" s="26">
        <f>I76+I77+I78</f>
        <v>0</v>
      </c>
      <c r="J75" s="26">
        <f>J76+J77+J78</f>
        <v>0</v>
      </c>
    </row>
    <row r="76" spans="1:10" ht="15.75" customHeight="1" hidden="1">
      <c r="A76" s="11"/>
      <c r="B76" s="3" t="s">
        <v>3</v>
      </c>
      <c r="C76" s="5"/>
      <c r="D76" s="5"/>
      <c r="E76" s="5"/>
      <c r="F76" s="4"/>
      <c r="G76" s="4"/>
      <c r="H76" s="26">
        <v>0</v>
      </c>
      <c r="I76" s="26">
        <v>0</v>
      </c>
      <c r="J76" s="26">
        <v>0</v>
      </c>
    </row>
    <row r="77" spans="1:10" ht="15.75" customHeight="1" hidden="1">
      <c r="A77" s="11"/>
      <c r="B77" s="3" t="s">
        <v>4</v>
      </c>
      <c r="C77" s="5"/>
      <c r="D77" s="5"/>
      <c r="E77" s="5"/>
      <c r="F77" s="4"/>
      <c r="G77" s="4"/>
      <c r="H77" s="26">
        <v>0</v>
      </c>
      <c r="I77" s="26">
        <v>0</v>
      </c>
      <c r="J77" s="26">
        <v>0</v>
      </c>
    </row>
    <row r="78" spans="1:10" ht="15.75" customHeight="1" hidden="1">
      <c r="A78" s="11"/>
      <c r="B78" s="3" t="s">
        <v>22</v>
      </c>
      <c r="C78" s="5" t="s">
        <v>13</v>
      </c>
      <c r="D78" s="5" t="s">
        <v>37</v>
      </c>
      <c r="E78" s="5" t="s">
        <v>55</v>
      </c>
      <c r="F78" s="4">
        <v>410</v>
      </c>
      <c r="G78" s="4"/>
      <c r="H78" s="26"/>
      <c r="I78" s="26">
        <v>0</v>
      </c>
      <c r="J78" s="26">
        <v>0</v>
      </c>
    </row>
    <row r="79" spans="1:10" ht="15.75">
      <c r="A79" s="11" t="s">
        <v>87</v>
      </c>
      <c r="B79" s="3" t="s">
        <v>83</v>
      </c>
      <c r="C79" s="5"/>
      <c r="D79" s="5"/>
      <c r="E79" s="5"/>
      <c r="F79" s="4"/>
      <c r="G79" s="4"/>
      <c r="H79" s="26">
        <f>H80+H81+H82</f>
        <v>11985.44</v>
      </c>
      <c r="I79" s="26">
        <v>0</v>
      </c>
      <c r="J79" s="26">
        <v>0</v>
      </c>
    </row>
    <row r="80" spans="1:10" ht="15.75" customHeight="1">
      <c r="A80" s="11"/>
      <c r="B80" s="3" t="s">
        <v>3</v>
      </c>
      <c r="C80" s="5" t="s">
        <v>13</v>
      </c>
      <c r="D80" s="5" t="s">
        <v>70</v>
      </c>
      <c r="E80" s="5" t="s">
        <v>69</v>
      </c>
      <c r="F80" s="5" t="s">
        <v>14</v>
      </c>
      <c r="G80" s="4"/>
      <c r="H80" s="26">
        <v>11865.58</v>
      </c>
      <c r="I80" s="26">
        <v>0</v>
      </c>
      <c r="J80" s="26">
        <v>0</v>
      </c>
    </row>
    <row r="81" spans="1:10" ht="15.75" customHeight="1">
      <c r="A81" s="11"/>
      <c r="B81" s="3" t="s">
        <v>4</v>
      </c>
      <c r="C81" s="5"/>
      <c r="D81" s="5"/>
      <c r="E81" s="5"/>
      <c r="F81" s="4"/>
      <c r="G81" s="4"/>
      <c r="H81" s="26">
        <v>0</v>
      </c>
      <c r="I81" s="26">
        <v>0</v>
      </c>
      <c r="J81" s="26">
        <v>0</v>
      </c>
    </row>
    <row r="82" spans="1:10" ht="15.75" customHeight="1">
      <c r="A82" s="11"/>
      <c r="B82" s="3" t="s">
        <v>22</v>
      </c>
      <c r="C82" s="5" t="s">
        <v>13</v>
      </c>
      <c r="D82" s="5" t="s">
        <v>70</v>
      </c>
      <c r="E82" s="5" t="s">
        <v>69</v>
      </c>
      <c r="F82" s="5" t="s">
        <v>14</v>
      </c>
      <c r="G82" s="4"/>
      <c r="H82" s="26">
        <v>119.86</v>
      </c>
      <c r="I82" s="26">
        <v>0</v>
      </c>
      <c r="J82" s="26">
        <v>0</v>
      </c>
    </row>
    <row r="83" spans="1:10" s="33" customFormat="1" ht="33.75" customHeight="1">
      <c r="A83" s="28" t="s">
        <v>88</v>
      </c>
      <c r="B83" s="29" t="s">
        <v>86</v>
      </c>
      <c r="C83" s="30"/>
      <c r="D83" s="30"/>
      <c r="E83" s="30"/>
      <c r="F83" s="30"/>
      <c r="G83" s="31"/>
      <c r="H83" s="26">
        <f>SUM(H84:H86)</f>
        <v>12700</v>
      </c>
      <c r="I83" s="32">
        <f>SUM(I84:I86)</f>
        <v>0</v>
      </c>
      <c r="J83" s="32">
        <f>SUM(J84:J86)</f>
        <v>0</v>
      </c>
    </row>
    <row r="84" spans="1:10" s="33" customFormat="1" ht="15.75" customHeight="1">
      <c r="A84" s="28"/>
      <c r="B84" s="29" t="s">
        <v>3</v>
      </c>
      <c r="C84" s="30" t="s">
        <v>13</v>
      </c>
      <c r="D84" s="30" t="s">
        <v>84</v>
      </c>
      <c r="E84" s="30" t="s">
        <v>85</v>
      </c>
      <c r="F84" s="30" t="s">
        <v>14</v>
      </c>
      <c r="G84" s="31"/>
      <c r="H84" s="26">
        <v>12573</v>
      </c>
      <c r="I84" s="32">
        <v>0</v>
      </c>
      <c r="J84" s="32">
        <v>0</v>
      </c>
    </row>
    <row r="85" spans="1:10" s="33" customFormat="1" ht="15.75" customHeight="1">
      <c r="A85" s="28"/>
      <c r="B85" s="29" t="s">
        <v>4</v>
      </c>
      <c r="C85" s="30"/>
      <c r="D85" s="30"/>
      <c r="E85" s="30"/>
      <c r="F85" s="30"/>
      <c r="G85" s="31"/>
      <c r="H85" s="26">
        <v>0</v>
      </c>
      <c r="I85" s="32">
        <v>0</v>
      </c>
      <c r="J85" s="32">
        <v>0</v>
      </c>
    </row>
    <row r="86" spans="1:10" s="33" customFormat="1" ht="15.75" customHeight="1">
      <c r="A86" s="28"/>
      <c r="B86" s="29" t="s">
        <v>22</v>
      </c>
      <c r="C86" s="30" t="s">
        <v>13</v>
      </c>
      <c r="D86" s="30" t="s">
        <v>84</v>
      </c>
      <c r="E86" s="30" t="s">
        <v>85</v>
      </c>
      <c r="F86" s="30" t="s">
        <v>14</v>
      </c>
      <c r="G86" s="31"/>
      <c r="H86" s="26">
        <v>127</v>
      </c>
      <c r="I86" s="32">
        <v>0</v>
      </c>
      <c r="J86" s="32">
        <v>0</v>
      </c>
    </row>
    <row r="87" spans="1:10" s="33" customFormat="1" ht="15.75" customHeight="1">
      <c r="A87" s="28">
        <v>4</v>
      </c>
      <c r="B87" s="29" t="s">
        <v>66</v>
      </c>
      <c r="C87" s="30"/>
      <c r="D87" s="30"/>
      <c r="E87" s="30"/>
      <c r="F87" s="31"/>
      <c r="G87" s="31"/>
      <c r="H87" s="26">
        <f>H88+H89+H90</f>
        <v>122098.2</v>
      </c>
      <c r="I87" s="32">
        <f>I88+I89+I90</f>
        <v>44069.41</v>
      </c>
      <c r="J87" s="32">
        <f>J88+J89+J90</f>
        <v>0</v>
      </c>
    </row>
    <row r="88" spans="1:10" s="33" customFormat="1" ht="15.75" customHeight="1">
      <c r="A88" s="28"/>
      <c r="B88" s="29" t="s">
        <v>3</v>
      </c>
      <c r="C88" s="30"/>
      <c r="D88" s="30"/>
      <c r="E88" s="30"/>
      <c r="F88" s="31"/>
      <c r="G88" s="31"/>
      <c r="H88" s="26">
        <f aca="true" t="shared" si="3" ref="H88:J90">H92</f>
        <v>120782.42</v>
      </c>
      <c r="I88" s="32">
        <f t="shared" si="3"/>
        <v>0</v>
      </c>
      <c r="J88" s="32">
        <f t="shared" si="3"/>
        <v>0</v>
      </c>
    </row>
    <row r="89" spans="1:10" s="33" customFormat="1" ht="15.75" customHeight="1">
      <c r="A89" s="28"/>
      <c r="B89" s="29" t="s">
        <v>4</v>
      </c>
      <c r="C89" s="30"/>
      <c r="D89" s="30"/>
      <c r="E89" s="30"/>
      <c r="F89" s="31"/>
      <c r="G89" s="31"/>
      <c r="H89" s="26">
        <f t="shared" si="3"/>
        <v>0</v>
      </c>
      <c r="I89" s="32">
        <f t="shared" si="3"/>
        <v>0</v>
      </c>
      <c r="J89" s="32">
        <f t="shared" si="3"/>
        <v>0</v>
      </c>
    </row>
    <row r="90" spans="1:10" s="33" customFormat="1" ht="15.75" customHeight="1">
      <c r="A90" s="28"/>
      <c r="B90" s="29" t="s">
        <v>22</v>
      </c>
      <c r="C90" s="30"/>
      <c r="D90" s="30"/>
      <c r="E90" s="30"/>
      <c r="F90" s="31"/>
      <c r="G90" s="31"/>
      <c r="H90" s="26">
        <f t="shared" si="3"/>
        <v>1315.7800000000002</v>
      </c>
      <c r="I90" s="32">
        <f t="shared" si="3"/>
        <v>44069.41</v>
      </c>
      <c r="J90" s="32">
        <f t="shared" si="3"/>
        <v>0</v>
      </c>
    </row>
    <row r="91" spans="1:10" s="33" customFormat="1" ht="18" customHeight="1">
      <c r="A91" s="28" t="s">
        <v>89</v>
      </c>
      <c r="B91" s="29" t="s">
        <v>67</v>
      </c>
      <c r="C91" s="30"/>
      <c r="D91" s="30"/>
      <c r="E91" s="30"/>
      <c r="F91" s="31"/>
      <c r="G91" s="34">
        <v>2023</v>
      </c>
      <c r="H91" s="26">
        <f>H92+H93+H94</f>
        <v>122098.2</v>
      </c>
      <c r="I91" s="32">
        <f>I92+I93+I94</f>
        <v>44069.41</v>
      </c>
      <c r="J91" s="32">
        <f>J92+J93+J94</f>
        <v>0</v>
      </c>
    </row>
    <row r="92" spans="1:10" s="33" customFormat="1" ht="15.75" customHeight="1">
      <c r="A92" s="28"/>
      <c r="B92" s="29" t="s">
        <v>3</v>
      </c>
      <c r="C92" s="30" t="s">
        <v>13</v>
      </c>
      <c r="D92" s="30" t="s">
        <v>64</v>
      </c>
      <c r="E92" s="30" t="s">
        <v>63</v>
      </c>
      <c r="F92" s="31">
        <v>410</v>
      </c>
      <c r="G92" s="31"/>
      <c r="H92" s="26">
        <v>120782.42</v>
      </c>
      <c r="I92" s="32">
        <v>0</v>
      </c>
      <c r="J92" s="32">
        <v>0</v>
      </c>
    </row>
    <row r="93" spans="1:10" s="33" customFormat="1" ht="15.75" customHeight="1">
      <c r="A93" s="28"/>
      <c r="B93" s="29" t="s">
        <v>4</v>
      </c>
      <c r="C93" s="30"/>
      <c r="D93" s="30"/>
      <c r="E93" s="30"/>
      <c r="F93" s="31"/>
      <c r="G93" s="31"/>
      <c r="H93" s="26">
        <v>0</v>
      </c>
      <c r="I93" s="32">
        <v>0</v>
      </c>
      <c r="J93" s="32">
        <v>0</v>
      </c>
    </row>
    <row r="94" spans="1:10" s="33" customFormat="1" ht="32.25" customHeight="1">
      <c r="A94" s="28"/>
      <c r="B94" s="29" t="s">
        <v>22</v>
      </c>
      <c r="C94" s="30" t="s">
        <v>13</v>
      </c>
      <c r="D94" s="30" t="s">
        <v>64</v>
      </c>
      <c r="E94" s="30" t="s">
        <v>90</v>
      </c>
      <c r="F94" s="31">
        <v>410</v>
      </c>
      <c r="G94" s="31"/>
      <c r="H94" s="26">
        <f>1114.13+201.65</f>
        <v>1315.7800000000002</v>
      </c>
      <c r="I94" s="32">
        <v>44069.41</v>
      </c>
      <c r="J94" s="32">
        <v>0</v>
      </c>
    </row>
    <row r="95" spans="1:10" ht="15.75">
      <c r="A95" s="11">
        <v>5</v>
      </c>
      <c r="B95" s="16" t="s">
        <v>40</v>
      </c>
      <c r="C95" s="16"/>
      <c r="D95" s="16"/>
      <c r="E95" s="5" t="s">
        <v>41</v>
      </c>
      <c r="F95" s="16"/>
      <c r="G95" s="23"/>
      <c r="H95" s="26">
        <f>H96+H97+H98</f>
        <v>122576.48000000001</v>
      </c>
      <c r="I95" s="26">
        <f>I96+I97+I98</f>
        <v>100</v>
      </c>
      <c r="J95" s="26">
        <f>J96+J97+J98</f>
        <v>0</v>
      </c>
    </row>
    <row r="96" spans="1:10" ht="15.75">
      <c r="A96" s="11"/>
      <c r="B96" s="3" t="s">
        <v>3</v>
      </c>
      <c r="C96" s="16"/>
      <c r="D96" s="16"/>
      <c r="E96" s="16"/>
      <c r="F96" s="16"/>
      <c r="G96" s="23"/>
      <c r="H96" s="26">
        <f>H100</f>
        <v>122452.49</v>
      </c>
      <c r="I96" s="26">
        <f aca="true" t="shared" si="4" ref="I96:J98">I100+I104</f>
        <v>0</v>
      </c>
      <c r="J96" s="26">
        <f t="shared" si="4"/>
        <v>0</v>
      </c>
    </row>
    <row r="97" spans="1:10" ht="15.75">
      <c r="A97" s="11"/>
      <c r="B97" s="3" t="s">
        <v>4</v>
      </c>
      <c r="C97" s="16"/>
      <c r="D97" s="16"/>
      <c r="E97" s="16"/>
      <c r="F97" s="16"/>
      <c r="G97" s="23"/>
      <c r="H97" s="26">
        <f>H101</f>
        <v>0</v>
      </c>
      <c r="I97" s="26">
        <f t="shared" si="4"/>
        <v>0</v>
      </c>
      <c r="J97" s="26">
        <f t="shared" si="4"/>
        <v>0</v>
      </c>
    </row>
    <row r="98" spans="1:10" ht="15.75">
      <c r="A98" s="11"/>
      <c r="B98" s="3" t="s">
        <v>22</v>
      </c>
      <c r="C98" s="16"/>
      <c r="D98" s="16"/>
      <c r="E98" s="16"/>
      <c r="F98" s="16"/>
      <c r="G98" s="23"/>
      <c r="H98" s="26">
        <f>H102</f>
        <v>123.99</v>
      </c>
      <c r="I98" s="26">
        <f t="shared" si="4"/>
        <v>100</v>
      </c>
      <c r="J98" s="26">
        <f t="shared" si="4"/>
        <v>0</v>
      </c>
    </row>
    <row r="99" spans="1:10" ht="15.75">
      <c r="A99" s="11" t="s">
        <v>92</v>
      </c>
      <c r="B99" s="16" t="s">
        <v>42</v>
      </c>
      <c r="C99" s="16"/>
      <c r="D99" s="16"/>
      <c r="E99" s="16"/>
      <c r="F99" s="16"/>
      <c r="G99" s="12">
        <v>2023</v>
      </c>
      <c r="H99" s="26">
        <f>H100+H101+H102</f>
        <v>122576.48000000001</v>
      </c>
      <c r="I99" s="26">
        <f>I100+I101+I102</f>
        <v>100</v>
      </c>
      <c r="J99" s="26">
        <f>J100+J101+J102</f>
        <v>0</v>
      </c>
    </row>
    <row r="100" spans="1:10" ht="15.75">
      <c r="A100" s="11"/>
      <c r="B100" s="3" t="s">
        <v>3</v>
      </c>
      <c r="C100" s="5" t="s">
        <v>13</v>
      </c>
      <c r="D100" s="5" t="s">
        <v>44</v>
      </c>
      <c r="E100" s="5" t="s">
        <v>45</v>
      </c>
      <c r="F100" s="12">
        <v>410</v>
      </c>
      <c r="G100" s="23"/>
      <c r="H100" s="26">
        <v>122452.49</v>
      </c>
      <c r="I100" s="26">
        <v>0</v>
      </c>
      <c r="J100" s="26">
        <v>0</v>
      </c>
    </row>
    <row r="101" spans="1:10" ht="15.75">
      <c r="A101" s="11"/>
      <c r="B101" s="3" t="s">
        <v>4</v>
      </c>
      <c r="C101" s="16"/>
      <c r="D101" s="16"/>
      <c r="E101" s="16"/>
      <c r="F101" s="16"/>
      <c r="G101" s="23"/>
      <c r="H101" s="26">
        <v>0</v>
      </c>
      <c r="I101" s="26">
        <v>0</v>
      </c>
      <c r="J101" s="26">
        <v>0</v>
      </c>
    </row>
    <row r="102" spans="1:10" ht="31.5">
      <c r="A102" s="11"/>
      <c r="B102" s="3" t="s">
        <v>22</v>
      </c>
      <c r="C102" s="5" t="s">
        <v>13</v>
      </c>
      <c r="D102" s="5" t="s">
        <v>44</v>
      </c>
      <c r="E102" s="5" t="s">
        <v>93</v>
      </c>
      <c r="F102" s="5" t="s">
        <v>14</v>
      </c>
      <c r="G102" s="23"/>
      <c r="H102" s="26">
        <v>123.99</v>
      </c>
      <c r="I102" s="26">
        <v>100</v>
      </c>
      <c r="J102" s="26">
        <v>0</v>
      </c>
    </row>
    <row r="103" spans="1:10" ht="15.75">
      <c r="A103" s="11" t="s">
        <v>38</v>
      </c>
      <c r="B103" s="16" t="s">
        <v>39</v>
      </c>
      <c r="C103" s="16"/>
      <c r="D103" s="16"/>
      <c r="E103" s="16"/>
      <c r="F103" s="16"/>
      <c r="G103" s="23"/>
      <c r="H103" s="26">
        <f>H104+H105+H106</f>
        <v>47553.67</v>
      </c>
      <c r="I103" s="26">
        <f>I104+I105+I106</f>
        <v>0</v>
      </c>
      <c r="J103" s="26">
        <f>J104+J105+J106</f>
        <v>0</v>
      </c>
    </row>
    <row r="104" spans="1:10" ht="15.75">
      <c r="A104" s="11"/>
      <c r="B104" s="3" t="s">
        <v>3</v>
      </c>
      <c r="C104" s="16"/>
      <c r="D104" s="16"/>
      <c r="E104" s="16"/>
      <c r="F104" s="16"/>
      <c r="G104" s="23"/>
      <c r="H104" s="26">
        <f aca="true" t="shared" si="5" ref="H104:J106">H108</f>
        <v>47507.53</v>
      </c>
      <c r="I104" s="26">
        <f t="shared" si="5"/>
        <v>0</v>
      </c>
      <c r="J104" s="26">
        <f t="shared" si="5"/>
        <v>0</v>
      </c>
    </row>
    <row r="105" spans="1:10" ht="15.75">
      <c r="A105" s="11"/>
      <c r="B105" s="3" t="s">
        <v>4</v>
      </c>
      <c r="C105" s="16"/>
      <c r="D105" s="16"/>
      <c r="E105" s="16"/>
      <c r="F105" s="16"/>
      <c r="G105" s="23"/>
      <c r="H105" s="26">
        <f t="shared" si="5"/>
        <v>0</v>
      </c>
      <c r="I105" s="26">
        <f t="shared" si="5"/>
        <v>0</v>
      </c>
      <c r="J105" s="26">
        <f t="shared" si="5"/>
        <v>0</v>
      </c>
    </row>
    <row r="106" spans="1:10" ht="15.75">
      <c r="A106" s="11"/>
      <c r="B106" s="3" t="s">
        <v>22</v>
      </c>
      <c r="C106" s="16"/>
      <c r="D106" s="16"/>
      <c r="E106" s="16"/>
      <c r="F106" s="16"/>
      <c r="G106" s="23"/>
      <c r="H106" s="26">
        <f t="shared" si="5"/>
        <v>46.14</v>
      </c>
      <c r="I106" s="26">
        <f t="shared" si="5"/>
        <v>0</v>
      </c>
      <c r="J106" s="26">
        <f t="shared" si="5"/>
        <v>0</v>
      </c>
    </row>
    <row r="107" spans="1:10" ht="15.75">
      <c r="A107" s="11">
        <v>1</v>
      </c>
      <c r="B107" s="16" t="s">
        <v>40</v>
      </c>
      <c r="C107" s="16"/>
      <c r="D107" s="16"/>
      <c r="E107" s="5" t="s">
        <v>41</v>
      </c>
      <c r="F107" s="16"/>
      <c r="G107" s="23"/>
      <c r="H107" s="26">
        <f>H108+H109+H110</f>
        <v>47553.67</v>
      </c>
      <c r="I107" s="26">
        <f>I108+I109+I110</f>
        <v>0</v>
      </c>
      <c r="J107" s="26">
        <f>J108+J109+J110</f>
        <v>0</v>
      </c>
    </row>
    <row r="108" spans="1:10" ht="15.75">
      <c r="A108" s="11"/>
      <c r="B108" s="3" t="s">
        <v>3</v>
      </c>
      <c r="C108" s="16"/>
      <c r="D108" s="16"/>
      <c r="E108" s="16"/>
      <c r="F108" s="16"/>
      <c r="G108" s="23"/>
      <c r="H108" s="26">
        <f>H112+H116</f>
        <v>47507.53</v>
      </c>
      <c r="I108" s="26">
        <f aca="true" t="shared" si="6" ref="I108:J110">I112+I116</f>
        <v>0</v>
      </c>
      <c r="J108" s="26">
        <f t="shared" si="6"/>
        <v>0</v>
      </c>
    </row>
    <row r="109" spans="1:10" ht="15.75">
      <c r="A109" s="11"/>
      <c r="B109" s="3" t="s">
        <v>4</v>
      </c>
      <c r="C109" s="16"/>
      <c r="D109" s="16"/>
      <c r="E109" s="16"/>
      <c r="F109" s="16"/>
      <c r="G109" s="23"/>
      <c r="H109" s="26">
        <f>H113+H117</f>
        <v>0</v>
      </c>
      <c r="I109" s="26">
        <f t="shared" si="6"/>
        <v>0</v>
      </c>
      <c r="J109" s="26">
        <f t="shared" si="6"/>
        <v>0</v>
      </c>
    </row>
    <row r="110" spans="1:10" ht="15.75">
      <c r="A110" s="11"/>
      <c r="B110" s="3" t="s">
        <v>22</v>
      </c>
      <c r="C110" s="16"/>
      <c r="D110" s="16"/>
      <c r="E110" s="16"/>
      <c r="F110" s="16"/>
      <c r="G110" s="23"/>
      <c r="H110" s="26">
        <f>H114+H118</f>
        <v>46.14</v>
      </c>
      <c r="I110" s="26">
        <f t="shared" si="6"/>
        <v>0</v>
      </c>
      <c r="J110" s="26">
        <f t="shared" si="6"/>
        <v>0</v>
      </c>
    </row>
    <row r="111" spans="1:10" ht="18" customHeight="1">
      <c r="A111" s="11" t="s">
        <v>23</v>
      </c>
      <c r="B111" s="16" t="s">
        <v>42</v>
      </c>
      <c r="C111" s="16"/>
      <c r="D111" s="16"/>
      <c r="E111" s="16"/>
      <c r="F111" s="16"/>
      <c r="G111" s="12">
        <v>2023</v>
      </c>
      <c r="H111" s="32">
        <f>H112+H113+H114</f>
        <v>47553.67</v>
      </c>
      <c r="I111" s="26">
        <f>I112+I113+I114</f>
        <v>0</v>
      </c>
      <c r="J111" s="26">
        <f>J112+J113+J114</f>
        <v>0</v>
      </c>
    </row>
    <row r="112" spans="1:10" ht="15.75">
      <c r="A112" s="25"/>
      <c r="B112" s="3" t="s">
        <v>3</v>
      </c>
      <c r="C112" s="5" t="s">
        <v>43</v>
      </c>
      <c r="D112" s="5" t="s">
        <v>44</v>
      </c>
      <c r="E112" s="5" t="s">
        <v>45</v>
      </c>
      <c r="F112" s="12">
        <v>460</v>
      </c>
      <c r="G112" s="23"/>
      <c r="H112" s="26">
        <v>47507.53</v>
      </c>
      <c r="I112" s="26">
        <v>0</v>
      </c>
      <c r="J112" s="26">
        <v>0</v>
      </c>
    </row>
    <row r="113" spans="1:10" ht="15.75">
      <c r="A113" s="25"/>
      <c r="B113" s="3" t="s">
        <v>4</v>
      </c>
      <c r="C113" s="16"/>
      <c r="D113" s="16"/>
      <c r="E113" s="16"/>
      <c r="F113" s="16"/>
      <c r="G113" s="23"/>
      <c r="H113" s="26">
        <v>0</v>
      </c>
      <c r="I113" s="26">
        <v>0</v>
      </c>
      <c r="J113" s="26">
        <v>0</v>
      </c>
    </row>
    <row r="114" spans="1:10" ht="15.75">
      <c r="A114" s="25"/>
      <c r="B114" s="3" t="s">
        <v>22</v>
      </c>
      <c r="C114" s="5" t="s">
        <v>43</v>
      </c>
      <c r="D114" s="5" t="s">
        <v>44</v>
      </c>
      <c r="E114" s="5" t="s">
        <v>45</v>
      </c>
      <c r="F114" s="5" t="s">
        <v>46</v>
      </c>
      <c r="G114" s="23"/>
      <c r="H114" s="26">
        <v>46.14</v>
      </c>
      <c r="I114" s="26">
        <v>0</v>
      </c>
      <c r="J114" s="26">
        <v>0</v>
      </c>
    </row>
    <row r="115" spans="1:10" ht="15.75" hidden="1">
      <c r="A115" s="11" t="s">
        <v>74</v>
      </c>
      <c r="B115" s="16" t="s">
        <v>75</v>
      </c>
      <c r="C115" s="5"/>
      <c r="D115" s="5"/>
      <c r="E115" s="5"/>
      <c r="F115" s="5"/>
      <c r="G115" s="23"/>
      <c r="H115" s="26">
        <f>H116+H117+H118</f>
        <v>0</v>
      </c>
      <c r="I115" s="26">
        <f>I116+I117+I118</f>
        <v>0</v>
      </c>
      <c r="J115" s="26">
        <f>J116+J117+J118</f>
        <v>0</v>
      </c>
    </row>
    <row r="116" spans="1:10" ht="15.75" hidden="1">
      <c r="A116" s="25"/>
      <c r="B116" s="3" t="s">
        <v>3</v>
      </c>
      <c r="C116" s="5"/>
      <c r="D116" s="5"/>
      <c r="E116" s="5"/>
      <c r="F116" s="12"/>
      <c r="G116" s="23"/>
      <c r="H116" s="26"/>
      <c r="I116" s="26"/>
      <c r="J116" s="26"/>
    </row>
    <row r="117" spans="1:10" ht="15.75" hidden="1">
      <c r="A117" s="25"/>
      <c r="B117" s="3" t="s">
        <v>4</v>
      </c>
      <c r="C117" s="16"/>
      <c r="D117" s="16"/>
      <c r="E117" s="16"/>
      <c r="F117" s="16"/>
      <c r="G117" s="23"/>
      <c r="H117" s="3"/>
      <c r="I117" s="3"/>
      <c r="J117" s="3"/>
    </row>
    <row r="118" spans="1:10" ht="15.75" hidden="1">
      <c r="A118" s="25"/>
      <c r="B118" s="3" t="s">
        <v>22</v>
      </c>
      <c r="C118" s="5" t="s">
        <v>43</v>
      </c>
      <c r="D118" s="5" t="s">
        <v>72</v>
      </c>
      <c r="E118" s="5" t="s">
        <v>73</v>
      </c>
      <c r="F118" s="5" t="s">
        <v>46</v>
      </c>
      <c r="G118" s="23"/>
      <c r="H118" s="26"/>
      <c r="I118" s="26">
        <v>0</v>
      </c>
      <c r="J118" s="26">
        <v>0</v>
      </c>
    </row>
    <row r="123" ht="15.75">
      <c r="H123" s="35"/>
    </row>
  </sheetData>
  <sheetProtection/>
  <mergeCells count="15">
    <mergeCell ref="H10:J10"/>
    <mergeCell ref="A8:J8"/>
    <mergeCell ref="A4:J4"/>
    <mergeCell ref="A5:J5"/>
    <mergeCell ref="A6:J6"/>
    <mergeCell ref="B13:G13"/>
    <mergeCell ref="A9:J9"/>
    <mergeCell ref="A7:J7"/>
    <mergeCell ref="A10:A11"/>
    <mergeCell ref="B10:B11"/>
    <mergeCell ref="A1:J1"/>
    <mergeCell ref="A2:J2"/>
    <mergeCell ref="A3:J3"/>
    <mergeCell ref="G10:G11"/>
    <mergeCell ref="C10:F10"/>
  </mergeCells>
  <printOptions/>
  <pageMargins left="0.7874015748031497" right="0.3937007874015748" top="0.7874015748031497" bottom="0.7480314960629921" header="0.15748031496062992" footer="0.35433070866141736"/>
  <pageSetup firstPageNumber="260" useFirstPageNumber="1" horizontalDpi="600" verticalDpi="600" orientation="landscape" paperSize="9" scale="68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Адарич Александр Михайлович</dc:creator>
  <cp:keywords/>
  <dc:description/>
  <cp:lastModifiedBy>user10</cp:lastModifiedBy>
  <cp:lastPrinted>2023-12-29T05:41:24Z</cp:lastPrinted>
  <dcterms:created xsi:type="dcterms:W3CDTF">2010-10-05T09:06:00Z</dcterms:created>
  <dcterms:modified xsi:type="dcterms:W3CDTF">2023-12-29T06:03:02Z</dcterms:modified>
  <cp:category/>
  <cp:version/>
  <cp:contentType/>
  <cp:contentStatus/>
</cp:coreProperties>
</file>